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T zař. 01" sheetId="6" r:id="rId3"/>
    <sheet name="VZT zař. 02" sheetId="7" r:id="rId4"/>
    <sheet name="VZT zař. 03" sheetId="8" r:id="rId5"/>
    <sheet name="Pokyny pro vyplnění"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 localSheetId="4">#REF!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5">'Pokyny pro vyplnění'!$B$2:$K$69,'Pokyny pro vyplnění'!$B$72:$K$116,'Pokyny pro vyplnění'!$B$119:$K$188,'Pokyny pro vyplnění'!$B$196:$K$216</definedName>
    <definedName name="_xlnm.Print_Area" localSheetId="0">'Rekapitulace stavby'!$A$1:$E$47</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 localSheetId="1">#REF!</definedName>
    <definedName name="prodej_bez_dph" localSheetId="2">'[12]ZAŘ. 1.01'!$I$1973</definedName>
    <definedName name="prodej_bez_dph" localSheetId="3">'[12]ZAŘ. 1.01'!$I$1973</definedName>
    <definedName name="prodej_bez_dph" localSheetId="4">'[12]ZAŘ. 1.01'!$I$1973</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[13]SCS!$J$16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[12]Souhrn!$B$14</definedName>
    <definedName name="sleva" localSheetId="3">[12]Souhrn!$B$14</definedName>
    <definedName name="sleva" localSheetId="4">[12]Souhrn!$B$14</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[14]Rekapitulace!#REF!</definedName>
    <definedName name="VRNKc">[14]Rekapitulace!#REF!</definedName>
    <definedName name="VRNnazev" localSheetId="0">[14]Rekapitulace!#REF!</definedName>
    <definedName name="VRNnazev">[14]Rekapitulace!#REF!</definedName>
    <definedName name="VRNproc" localSheetId="0">[14]Rekapitulace!#REF!</definedName>
    <definedName name="VRNproc">[14]Rekapitulace!#REF!</definedName>
    <definedName name="VRNzakl" localSheetId="0">[14]Rekapitulace!#REF!</definedName>
    <definedName name="VRNzakl">[14]Rekapitulace!#REF!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34" i="4" l="1"/>
  <c r="E29" i="4"/>
  <c r="E31" i="4" l="1"/>
  <c r="E30" i="4"/>
  <c r="C13" i="4" l="1"/>
  <c r="C12" i="4"/>
  <c r="C11" i="4"/>
  <c r="C10" i="4"/>
  <c r="H58" i="8"/>
  <c r="H59" i="8" s="1"/>
  <c r="G14" i="8"/>
  <c r="H62" i="7"/>
  <c r="H63" i="7" s="1"/>
  <c r="G14" i="7"/>
  <c r="H53" i="6"/>
  <c r="H54" i="6" s="1"/>
  <c r="G13" i="6"/>
  <c r="E36" i="4" l="1"/>
  <c r="E35" i="4"/>
  <c r="H60" i="5"/>
  <c r="H61" i="5" s="1"/>
  <c r="E9" i="4" l="1"/>
  <c r="E15" i="4" s="1"/>
  <c r="E17" i="4" s="1"/>
  <c r="E24" i="4" s="1"/>
  <c r="E18" i="4" l="1"/>
  <c r="E19" i="4" l="1"/>
  <c r="E26" i="4" s="1"/>
  <c r="E25" i="4"/>
</calcChain>
</file>

<file path=xl/sharedStrings.xml><?xml version="1.0" encoding="utf-8"?>
<sst xmlns="http://schemas.openxmlformats.org/spreadsheetml/2006/main" count="1665" uniqueCount="355">
  <si>
    <t>Stavební úpravy BD Milín - blok L, Medvídků č.p. 220, 221</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</si>
  <si>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</si>
  <si>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</si>
  <si>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</si>
  <si>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</si>
  <si>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</si>
  <si>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</si>
  <si>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</si>
  <si>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</si>
  <si>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</si>
  <si>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</si>
  <si>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</si>
  <si>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</si>
  <si>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</si>
  <si>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</si>
  <si>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</si>
  <si>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</si>
  <si>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</si>
  <si>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</si>
  <si>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</si>
  <si>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</si>
  <si>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</si>
  <si>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</si>
  <si>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</si>
  <si>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</si>
  <si>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</si>
  <si>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</si>
  <si>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</si>
  <si>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</si>
  <si>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</si>
  <si>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</si>
  <si>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</si>
  <si>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</si>
  <si>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</si>
  <si>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</si>
  <si>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</si>
  <si>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</si>
  <si>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</si>
  <si>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</si>
  <si>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</si>
  <si>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</si>
  <si>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</si>
  <si>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</si>
  <si>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</si>
  <si>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</si>
  <si>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</si>
  <si>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</si>
  <si>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</si>
  <si>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</si>
  <si>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</si>
  <si>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</si>
  <si>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</si>
  <si>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</si>
  <si>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</si>
  <si>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</si>
  <si>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</si>
  <si>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</si>
  <si>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</si>
  <si>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</si>
  <si>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</si>
  <si>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</si>
  <si>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</si>
  <si>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</si>
  <si>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</si>
  <si>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</si>
  <si>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</si>
  <si>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</si>
  <si>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</si>
  <si>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</si>
  <si>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</si>
  <si>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</si>
  <si>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</si>
  <si>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</si>
  <si>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</si>
  <si>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</si>
  <si>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</si>
  <si>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</si>
  <si>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</si>
  <si>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</si>
  <si>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</si>
  <si>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</si>
  <si>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</si>
  <si>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</si>
  <si>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</si>
  <si>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</si>
  <si>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</si>
  <si>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</si>
  <si>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</si>
  <si>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</si>
  <si>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</si>
  <si>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</si>
  <si>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</si>
  <si>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</si>
  <si>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</si>
  <si>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</si>
  <si>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</si>
  <si>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</si>
  <si>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</si>
  <si>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</si>
  <si>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</si>
  <si>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</si>
  <si>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</si>
  <si>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</si>
  <si>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</si>
  <si>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</si>
  <si>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</si>
  <si>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</si>
  <si>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</si>
  <si>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</si>
  <si>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</si>
  <si>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</si>
  <si>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</si>
  <si>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</si>
  <si>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</si>
  <si>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</si>
  <si>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</si>
  <si>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</si>
  <si>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</si>
  <si>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</si>
  <si>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</si>
  <si>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</si>
  <si>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</si>
  <si>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</si>
  <si>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</si>
  <si>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</si>
  <si>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</si>
  <si>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</si>
  <si>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</si>
  <si>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</si>
  <si>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</si>
  <si>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</si>
  <si>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</si>
  <si>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</si>
  <si>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</si>
  <si>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</si>
  <si>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</si>
  <si>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</si>
  <si>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</si>
  <si>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</si>
  <si>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</si>
  <si>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</si>
  <si>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</si>
  <si>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</si>
  <si>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</si>
  <si>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</si>
  <si>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</si>
  <si>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</si>
  <si>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</si>
  <si>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</si>
  <si>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</si>
  <si>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</si>
  <si>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</si>
  <si>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</si>
  <si>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</si>
  <si>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</si>
  <si>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</si>
  <si>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</si>
  <si>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</si>
  <si>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</si>
  <si>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</si>
  <si>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</si>
  <si>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</si>
  <si>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</si>
  <si>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</si>
  <si>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</si>
  <si>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</si>
  <si>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</si>
  <si>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</si>
  <si>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</si>
  <si>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</si>
  <si>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</si>
  <si>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</si>
  <si>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</si>
  <si>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</si>
  <si>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</si>
  <si>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</si>
  <si>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</si>
  <si>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</si>
  <si>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</si>
  <si>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</si>
  <si>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</si>
  <si>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</si>
  <si>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</si>
  <si>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</si>
  <si>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</si>
  <si>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</si>
  <si>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</si>
  <si>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</si>
  <si>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</si>
  <si>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</si>
  <si>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</si>
  <si>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</si>
  <si>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</si>
  <si>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</si>
  <si>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</si>
  <si>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</si>
  <si>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</si>
  <si>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</si>
  <si>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</si>
  <si>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</si>
  <si>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</si>
  <si>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</si>
  <si>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</si>
  <si>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</si>
  <si>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</si>
  <si>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</si>
  <si>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</si>
  <si>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Vzduchotechnika zařízení 01</t>
  </si>
  <si>
    <t>Vzduchotechnika zařízení 02</t>
  </si>
  <si>
    <t>Vzduchotechnika zařízení 03</t>
  </si>
  <si>
    <t>Stavební náklady celkem</t>
  </si>
  <si>
    <t>Celkové náklady stavby bez DPH</t>
  </si>
  <si>
    <t>DPH 21%</t>
  </si>
  <si>
    <t>Celkové náklady stavby</t>
  </si>
  <si>
    <t>POZNÁMKY:</t>
  </si>
  <si>
    <t>Název akce: Stavební úpravy BD Milín - blok L, Medvídků č.p. 220, 221</t>
  </si>
  <si>
    <t>Číslo zakázky:</t>
  </si>
  <si>
    <t>Sídliště Milín - blok  L, č.p. 220, 221</t>
  </si>
  <si>
    <t>Řádek:</t>
  </si>
  <si>
    <t>Pozice:</t>
  </si>
  <si>
    <t>Dodavatel:</t>
  </si>
  <si>
    <t>Označení položky:</t>
  </si>
  <si>
    <t>Popis položky:</t>
  </si>
  <si>
    <t>Měrná jednotka:</t>
  </si>
  <si>
    <t>Množství:</t>
  </si>
  <si>
    <t>Jednotková cena
(bez DPH)</t>
  </si>
  <si>
    <t>Cena celkem 
(bez DPH)</t>
  </si>
  <si>
    <t>ZDROJE TEPLA</t>
  </si>
  <si>
    <t>-</t>
  </si>
  <si>
    <t>Kondenzační topný kotel na plyn pro provoz závislý nebo nezávislý na vzduchu v místnosti. 1,8 - 35,0 kW</t>
  </si>
  <si>
    <t>ks</t>
  </si>
  <si>
    <t>Montážní pomůcka k montáži na omítku</t>
  </si>
  <si>
    <t>Systém odkouření kotle</t>
  </si>
  <si>
    <t>kpl</t>
  </si>
  <si>
    <t>OTOPNÁ TĚLESA</t>
  </si>
  <si>
    <t>Trubkové otopné těleso, se spodním připojením zdola dolů</t>
  </si>
  <si>
    <t>Deskové otopné těleso. Spodní pravé připojení na otopnou soustavu s nuceným oběhem vody. Připojovací rozteč 50 mm. Provedení tělesa ventil kompakt.                                                             Rozměry tělesa (výška×délka×hloubka) 500×700×63 mm</t>
  </si>
  <si>
    <t>Deskové otopné těleso. Spodní pravé připojení na otopnou soustavu s nuceným oběhem vody. Připojovací rozteč 50 mm. Provedení tělesa ventil kompakt.                                                             Rozměry tělesa (výška×délka×hloubka) 500×1200×66 mm</t>
  </si>
  <si>
    <t>Deskové otopné těleso. Spodní pravé připojení na otopnou soustavu s nuceným oběhem vody. Připojovací rozteč 50 mm. Provedení tělesa ventil kompakt.                                                             Rozměry tělesa (výška×délka×hloubka) 500×1800×66 mm</t>
  </si>
  <si>
    <t>POJISTNÁ ZAŘÍZENÍ</t>
  </si>
  <si>
    <t>Expanzní nádoba s butylovým vakem, objem 25 litrů, PN 3</t>
  </si>
  <si>
    <t>Expanzní kohout, PN 16, včetně vysokokapacitního vypouštění s připojením na hadici</t>
  </si>
  <si>
    <t>ARMATURY</t>
  </si>
  <si>
    <t>Připojovací armatura otopných těles s automatickým regulátorem průtoku</t>
  </si>
  <si>
    <t>Kulový kohout, DN15, s vnitřním závitem</t>
  </si>
  <si>
    <t>Kulový kohout, DN20, s vnitřním závitem</t>
  </si>
  <si>
    <t xml:space="preserve">Tlakově nezávislý regulační a vyvažovací ventil, DN 15 LF </t>
  </si>
  <si>
    <t>Napoštěcí ventil pro uzavřené otopné soustavy, vč. manometru</t>
  </si>
  <si>
    <t>Kalorimetr, včetně komunikace</t>
  </si>
  <si>
    <t>Vyrovnávač tlaků s odlučovačem bublinek a částic kalu</t>
  </si>
  <si>
    <t xml:space="preserve">Skříně pro rozdělovače, velikost 3, 725 x 705 mm, pro montáž do stěny, hl. 110-150 mm </t>
  </si>
  <si>
    <t>POTRUBÍ</t>
  </si>
  <si>
    <t>16.2x2.6 plastové potrubí, 100m kotouč, pro instalace vytápění</t>
  </si>
  <si>
    <t>bm</t>
  </si>
  <si>
    <t>20x2.9 plastové potrubí, 100m kotouč, pro instalace vytápění</t>
  </si>
  <si>
    <t>25x3.7 plastové potrubí, 50m kotouč, pro instalace vytápění</t>
  </si>
  <si>
    <t>32x4.7 plastové potrubí, 25m kotouč, pro instalace vytápění</t>
  </si>
  <si>
    <t>16-16-16 křížový kus plastového potrubí, odbočka a průtok stejné</t>
  </si>
  <si>
    <t>20-16-16 křížový kus plastového potrubí, odbočka a průtok redukované</t>
  </si>
  <si>
    <t>20-20-16 křížový kus plastového potrubí, průtok redukovaný</t>
  </si>
  <si>
    <t>25-20-20 křížový kus plastového potrubí, odbočka a průtok redukované</t>
  </si>
  <si>
    <t>25-32-25 křížový kus plastového potrubí, odbočka rozšířená</t>
  </si>
  <si>
    <t>TEPELNÉ IZOLACE</t>
  </si>
  <si>
    <t xml:space="preserve">Polyethylenová izolace se strukturou uzavřených buněk určená pro topenářské a sanitární rozvody. </t>
  </si>
  <si>
    <t>ČERPADLA</t>
  </si>
  <si>
    <t xml:space="preserve">Čerpadlová skupina </t>
  </si>
  <si>
    <t>OSTATNÍ</t>
  </si>
  <si>
    <t>Montáž plastového potrubí</t>
  </si>
  <si>
    <t>Napuštění topného okruhu</t>
  </si>
  <si>
    <t>Proplach topného okruhu</t>
  </si>
  <si>
    <t>Odvzdušnění topného okruhu</t>
  </si>
  <si>
    <t>Nastavení termostatu</t>
  </si>
  <si>
    <t>Montáž a připojení expanzní nádoby do 50l</t>
  </si>
  <si>
    <t>Tlaková zlouška tl. potrubí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</si>
  <si>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</si>
  <si>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</si>
  <si>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</si>
  <si>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</si>
  <si>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</si>
  <si>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</si>
  <si>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</si>
  <si>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</si>
  <si>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</si>
  <si>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Školní č.p. 221, zař. 1.01</t>
  </si>
  <si>
    <t>CENÍK</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</si>
  <si>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</si>
  <si>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</si>
  <si>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</si>
  <si>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</si>
  <si>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t>Lamelová střešní hlavice s připojením Ø200</t>
  </si>
  <si>
    <t>DISTRIBUČNÍ PRVKY</t>
  </si>
  <si>
    <t>Stěnový difuzor pro přívod vzduchu Ø100</t>
  </si>
  <si>
    <t>Talířový ventil odvodní, kovový Ø100 vč. rámečku</t>
  </si>
  <si>
    <t>Talířový ventil odvodní, kovový Ø125 vč. rámečku</t>
  </si>
  <si>
    <t>REGULÁTORY PRŮTOKU</t>
  </si>
  <si>
    <t>Přívodní regulátor průroku s klapkou řízenou servopohem na základě měřeného a požadovaného průtoku vzduchu, s integrovaným tlumičem hluku omezujícího šíření hluku do potrubní sítě. Připojení Ø125 mm.</t>
  </si>
  <si>
    <t>Ovladač regulátorů průtoku vzduchu s možností nastavení stupně větrání.</t>
  </si>
  <si>
    <t>TLUMIČE HLUKU / PŘESLECHU</t>
  </si>
  <si>
    <t>Tlumič hluku s nízkou instalační výškou, připojení Ø100 délka 500 mm</t>
  </si>
  <si>
    <t>Tlumič hluku s nízkou instalační výškou, připojení Ø125 délka 500 mm</t>
  </si>
  <si>
    <t>KRUHOVÉ POTRUBNÍ ROZVODY</t>
  </si>
  <si>
    <t>Trouba Ø100 - Zaklikávací systém spojovaný bez použití samořezných šroubů. Třída těsnosti "D"</t>
  </si>
  <si>
    <t>Trouba Ø125 - Zaklikávací systém spojovaný bez použití samořezných šroubů. Třída těsnosti "D"</t>
  </si>
  <si>
    <t>Trouba Ø200 - Zaklikávací systém spojovaný bez použití samořezných šroubů. Třída těsnosti "D"</t>
  </si>
  <si>
    <t>Lisovaný švově svařovaný oblouk s těsněním Ø100 mm 45°</t>
  </si>
  <si>
    <t>Lisovaný švově svařovaný oblouk s těsněním Ø200 mm 45°</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</si>
  <si>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</si>
  <si>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</si>
  <si>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</si>
  <si>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</si>
  <si>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</si>
  <si>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</si>
  <si>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Oblouk se segmentovým provedením a krátkou instalační délkou Ø200 mm 90</t>
  </si>
  <si>
    <t>Lisovaný centrický T-kus s těsněním Ø125 / Ø100</t>
  </si>
  <si>
    <t>Lisovaný centrický T-kus s těsněním Ø200 / Ø200</t>
  </si>
  <si>
    <t>Lisovanározbočka 45° - Ø125 / Ø100</t>
  </si>
  <si>
    <t xml:space="preserve">Rozdělovací box 1 × vstup Ø200, 2 × výstup Ø125 </t>
  </si>
  <si>
    <t xml:space="preserve">Spojovací box 2 × vstup Ø125, 1 × výstup Ø200 </t>
  </si>
  <si>
    <t>Vnější spojka na spojení tvarovek Ø100 mm</t>
  </si>
  <si>
    <t>Vnější spojka na spojení tvarovek Ø125 mm</t>
  </si>
  <si>
    <t>IZOLACE</t>
  </si>
  <si>
    <t>Vinuté izolační pouzdro z kamenné vlny, kašírované vyztuženou hliníkovou fólií se samolepícím přesahem. 
Tloušťka izolační vrstvy 100 mm</t>
  </si>
  <si>
    <t>Vinuté izolační pouzdro z kamenné vlny, kašírované vyztuženou hliníkovou fólií se samolepícím přesahem. 
Tloušťka izolační vrstvy 50 mm</t>
  </si>
  <si>
    <t>Kaučuková izolace s vysokým difuzním odporem, černý povrch, nesamolepicí, faktor difuzního odporu µ ≥ 10.000, rozsah použití: -50°C až +110°C
Tloušťka izolační vrstvy 30 mm</t>
  </si>
  <si>
    <t>Montáž a oživení stacionární pasivní rekuperační jednotky</t>
  </si>
  <si>
    <t>Montáž vzduchotechnických rozvodů, izolatérské práce</t>
  </si>
  <si>
    <t>Přeprava osob a materiálu, nákladní auto</t>
  </si>
  <si>
    <t>Přeprava osob a materiálu, osobní auto</t>
  </si>
  <si>
    <t>Sídliště Milín - Školní č.p. 221, zař. 1.02</t>
  </si>
  <si>
    <t>Stěnový difuzor pro přívod vzduchu Ø125</t>
  </si>
  <si>
    <t>Odvodní talířový ventil Ø125</t>
  </si>
  <si>
    <t>Trouba Ø160 - Zaklikávací systém spojovaný bez použití samořezných šroubů. Třída těsnosti "D"</t>
  </si>
  <si>
    <t>Lisovaný švově svařovaný oblouk s těsněním Ø200 mm 15°</t>
  </si>
  <si>
    <t>Lisovaný švově svařovaný oblouk s těsněním Ø125 mm 30°</t>
  </si>
  <si>
    <t>Lisovaný švově svařovaný oblouk s těsněním Ø160 mm 30°</t>
  </si>
  <si>
    <t>Lisovaný a švově svařený oblouk s krátkou instalační délkou s těsněním Ø100 mm 90°</t>
  </si>
  <si>
    <t>Centrická lisovaná redukce Ø125 / Ø100</t>
  </si>
  <si>
    <t>Lisovaný centrický T-kus s těsněním Ø125 / Ø125</t>
  </si>
  <si>
    <t>Lisovanározbočka 45° - Ø160 / Ø160</t>
  </si>
  <si>
    <t xml:space="preserve">Rozdělovací box 1 × vstup Ø200, 4 × výstup Ø125 </t>
  </si>
  <si>
    <t>Spojovací box 2 × vstup Ø125, 1 × výstup Ø160</t>
  </si>
  <si>
    <t>Speciální tvarovka- křížení Ø125</t>
  </si>
  <si>
    <t>Vnitřní spojka na spojení trub Ø125 mm</t>
  </si>
  <si>
    <t>Sídliště Milín - Školní č.p. 220, zař. 1.03</t>
  </si>
  <si>
    <t>Odvodní talířový ventil Ø100</t>
  </si>
  <si>
    <t>Lisovaný a švově svařený oblouk s krátkou instalační délkou jeden konec s těsněním  druhý konce s vnější spojkou. Ø100 mm 90°</t>
  </si>
  <si>
    <t>Vytápění</t>
  </si>
  <si>
    <t>Z toho:</t>
  </si>
  <si>
    <t>Způsobilé výdaje - hlavní aktivity</t>
  </si>
  <si>
    <t>cena bez DPH</t>
  </si>
  <si>
    <t>DPH 21 %</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</si>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</sst>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6"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50">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4" fillId="2" borderId="1"/>
    <xf numFmtId="0" fontId="35" fillId="2" borderId="1" applyNumberFormat="0" applyFill="0" applyBorder="0" applyAlignment="0" applyProtection="0"/>
    <xf numFmtId="0" fontId="34" fillId="2" borderId="1"/>
  </cellStyleXfs>
  <cellXfs count="316">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169" fontId="26" fillId="2" borderId="23" xfId="5" applyNumberFormat="1" applyFont="1" applyBorder="1" applyAlignment="1">
      <alignment horizontal="left" vertical="top" wrapText="1"/>
    </xf>
    <xf numFmtId="49" fontId="26" fillId="2" borderId="23" xfId="5" applyNumberFormat="1" applyFont="1" applyBorder="1" applyAlignment="1">
      <alignment horizontal="left" vertical="top" wrapText="1"/>
    </xf>
    <xf numFmtId="0" fontId="26" fillId="2" borderId="23" xfId="5" applyFont="1" applyBorder="1" applyAlignment="1">
      <alignment horizontal="left" vertical="top" wrapText="1"/>
    </xf>
    <xf numFmtId="170" fontId="26" fillId="2" borderId="22" xfId="5" applyNumberFormat="1" applyFont="1" applyBorder="1" applyAlignment="1">
      <alignment horizontal="left" vertical="top" wrapText="1"/>
    </xf>
    <xf numFmtId="0" fontId="26" fillId="2" borderId="24" xfId="5" applyFont="1" applyBorder="1" applyAlignment="1">
      <alignment horizontal="left" vertical="top" wrapText="1"/>
    </xf>
    <xf numFmtId="169" fontId="24" fillId="6" borderId="45" xfId="5" applyNumberFormat="1" applyFont="1" applyFill="1" applyBorder="1" applyAlignment="1">
      <alignment wrapText="1"/>
    </xf>
    <xf numFmtId="49" fontId="27" fillId="6" borderId="46" xfId="5" applyNumberFormat="1" applyFont="1" applyFill="1" applyBorder="1" applyAlignment="1"/>
    <xf numFmtId="49" fontId="24" fillId="6" borderId="46" xfId="5" applyNumberFormat="1" applyFont="1" applyFill="1" applyBorder="1" applyAlignment="1">
      <alignment wrapText="1"/>
    </xf>
    <xf numFmtId="0" fontId="28" fillId="6" borderId="21" xfId="5" applyFont="1" applyFill="1" applyBorder="1" applyAlignment="1">
      <alignment wrapText="1"/>
    </xf>
    <xf numFmtId="169" fontId="30" fillId="2" borderId="14" xfId="5" applyNumberFormat="1" applyFont="1" applyBorder="1" applyAlignment="1">
      <alignment vertical="top" wrapText="1"/>
    </xf>
    <xf numFmtId="0" fontId="30" fillId="2" borderId="14" xfId="5" applyFont="1" applyBorder="1" applyAlignment="1">
      <alignment horizontal="center" vertical="top" wrapText="1"/>
    </xf>
    <xf numFmtId="169" fontId="24" fillId="6" borderId="47" xfId="5" applyNumberFormat="1" applyFont="1" applyFill="1" applyBorder="1" applyAlignment="1">
      <alignment wrapText="1"/>
    </xf>
    <xf numFmtId="0" fontId="28" fillId="6" borderId="48" xfId="5" applyFont="1" applyFill="1" applyBorder="1" applyAlignment="1">
      <alignment wrapText="1"/>
    </xf>
    <xf numFmtId="169" fontId="30" fillId="4" borderId="14"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4" xfId="5" applyFont="1" applyFill="1" applyBorder="1" applyAlignment="1">
      <alignment horizontal="center" vertical="top" wrapText="1"/>
    </xf>
    <xf numFmtId="169" fontId="30" fillId="2" borderId="14"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14"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0" fontId="30" fillId="2" borderId="14" xfId="5" applyFont="1" applyFill="1" applyBorder="1" applyAlignment="1">
      <alignment horizontal="center" vertical="top" wrapText="1"/>
    </xf>
    <xf numFmtId="1" fontId="30" fillId="2" borderId="14" xfId="5" applyNumberFormat="1" applyFont="1" applyBorder="1" applyAlignment="1">
      <alignment horizontal="center" vertical="top" wrapText="1"/>
    </xf>
    <xf numFmtId="172" fontId="30" fillId="2" borderId="13" xfId="5" quotePrefix="1" applyNumberFormat="1" applyFont="1" applyBorder="1" applyAlignment="1">
      <alignment vertical="top" wrapText="1"/>
    </xf>
    <xf numFmtId="2" fontId="30" fillId="4" borderId="14" xfId="5" quotePrefix="1" applyNumberFormat="1" applyFont="1" applyFill="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14" xfId="5" applyNumberFormat="1" applyFont="1" applyFill="1" applyBorder="1" applyAlignment="1">
      <alignment vertical="top" wrapText="1"/>
    </xf>
    <xf numFmtId="0" fontId="30" fillId="8" borderId="14"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3" fillId="9" borderId="14" xfId="4" applyNumberFormat="1" applyFont="1" applyFill="1" applyBorder="1" applyAlignment="1">
      <alignment wrapText="1"/>
    </xf>
    <xf numFmtId="3" fontId="33" fillId="9" borderId="14" xfId="1" applyNumberFormat="1" applyFont="1" applyFill="1" applyBorder="1" applyAlignment="1">
      <alignment wrapText="1"/>
    </xf>
    <xf numFmtId="3" fontId="33" fillId="9" borderId="14" xfId="1" applyNumberFormat="1" applyFont="1" applyFill="1" applyBorder="1" applyAlignment="1">
      <alignment horizontal="right" wrapText="1"/>
    </xf>
    <xf numFmtId="168" fontId="33" fillId="9" borderId="14" xfId="1" applyNumberFormat="1" applyFont="1" applyFill="1" applyBorder="1" applyAlignment="1">
      <alignment horizontal="right" wrapText="1"/>
    </xf>
    <xf numFmtId="49" fontId="33" fillId="2" borderId="14" xfId="4" applyNumberFormat="1" applyFont="1" applyBorder="1" applyAlignment="1">
      <alignment wrapText="1"/>
    </xf>
    <xf numFmtId="3" fontId="33" fillId="2" borderId="14" xfId="1" applyNumberFormat="1" applyFont="1" applyBorder="1" applyAlignment="1">
      <alignment wrapText="1"/>
    </xf>
    <xf numFmtId="3" fontId="33" fillId="2" borderId="14" xfId="1" applyNumberFormat="1" applyFont="1" applyBorder="1" applyAlignment="1">
      <alignment horizontal="right" wrapText="1"/>
    </xf>
    <xf numFmtId="168" fontId="33" fillId="2" borderId="14" xfId="1" applyNumberFormat="1" applyFont="1" applyBorder="1" applyAlignment="1">
      <alignment horizontal="right" wrapText="1"/>
    </xf>
    <xf numFmtId="49" fontId="33" fillId="8" borderId="14" xfId="4" applyNumberFormat="1" applyFont="1" applyFill="1" applyBorder="1" applyAlignment="1">
      <alignment wrapText="1"/>
    </xf>
    <xf numFmtId="3" fontId="33" fillId="8" borderId="14" xfId="1" applyNumberFormat="1" applyFont="1" applyFill="1" applyBorder="1" applyAlignment="1">
      <alignment wrapText="1"/>
    </xf>
    <xf numFmtId="3" fontId="33" fillId="8" borderId="14" xfId="1" applyNumberFormat="1" applyFont="1" applyFill="1" applyBorder="1" applyAlignment="1">
      <alignment horizontal="right" wrapText="1"/>
    </xf>
    <xf numFmtId="168" fontId="33" fillId="8" borderId="14" xfId="1" applyNumberFormat="1" applyFont="1" applyFill="1" applyBorder="1" applyAlignment="1">
      <alignment horizontal="right" wrapText="1"/>
    </xf>
    <xf numFmtId="49" fontId="33" fillId="2" borderId="14" xfId="4" applyNumberFormat="1" applyFont="1" applyFill="1" applyBorder="1" applyAlignment="1">
      <alignment wrapText="1"/>
    </xf>
    <xf numFmtId="49" fontId="33" fillId="7" borderId="14" xfId="4" applyNumberFormat="1" applyFont="1" applyFill="1" applyBorder="1" applyAlignment="1">
      <alignment wrapText="1"/>
    </xf>
    <xf numFmtId="3" fontId="33" fillId="7" borderId="14" xfId="1" applyNumberFormat="1" applyFont="1" applyFill="1" applyBorder="1" applyAlignment="1">
      <alignment wrapText="1"/>
    </xf>
    <xf numFmtId="3" fontId="33" fillId="7" borderId="14" xfId="1" applyNumberFormat="1" applyFont="1" applyFill="1" applyBorder="1" applyAlignment="1">
      <alignment horizontal="right" wrapText="1"/>
    </xf>
    <xf numFmtId="168" fontId="33" fillId="7" borderId="14" xfId="1" applyNumberFormat="1" applyFont="1" applyFill="1" applyBorder="1" applyAlignment="1">
      <alignment horizontal="right" wrapText="1"/>
    </xf>
    <xf numFmtId="49" fontId="21" fillId="2" borderId="19"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20" xfId="1" applyNumberFormat="1" applyFont="1" applyFill="1" applyBorder="1" applyAlignment="1">
      <alignment horizontal="right" wrapText="1"/>
    </xf>
    <xf numFmtId="169" fontId="30" fillId="0" borderId="13" xfId="5" applyNumberFormat="1" applyFont="1" applyFill="1" applyBorder="1" applyAlignment="1">
      <alignment vertical="top" wrapText="1"/>
    </xf>
    <xf numFmtId="49" fontId="30" fillId="0" borderId="14" xfId="5" applyNumberFormat="1" applyFont="1" applyFill="1" applyBorder="1" applyAlignment="1">
      <alignment vertical="top" wrapText="1"/>
    </xf>
    <xf numFmtId="49" fontId="30" fillId="0" borderId="14" xfId="5" applyNumberFormat="1" applyFont="1" applyFill="1" applyBorder="1" applyAlignment="1">
      <alignment horizontal="center" vertical="top" wrapText="1"/>
    </xf>
    <xf numFmtId="0" fontId="30" fillId="0" borderId="15" xfId="5" applyFont="1" applyFill="1" applyBorder="1" applyAlignment="1">
      <alignment horizontal="center" vertical="top" wrapText="1"/>
    </xf>
    <xf numFmtId="172" fontId="30" fillId="0" borderId="13" xfId="5" applyNumberFormat="1" applyFont="1" applyFill="1" applyBorder="1" applyAlignment="1">
      <alignment vertical="top" wrapText="1"/>
    </xf>
    <xf numFmtId="172" fontId="30" fillId="0" borderId="15" xfId="5" applyNumberFormat="1" applyFont="1" applyFill="1" applyBorder="1" applyAlignment="1">
      <alignment vertical="top"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3" xfId="5" applyNumberFormat="1" applyFont="1" applyFill="1" applyBorder="1" applyAlignment="1">
      <alignment horizontal="right" vertical="top" wrapText="1"/>
    </xf>
    <xf numFmtId="6" fontId="32" fillId="6" borderId="44" xfId="5" applyNumberFormat="1" applyFont="1" applyFill="1" applyBorder="1" applyAlignment="1">
      <alignment horizontal="right" vertical="top"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vertical="center" wrapText="1"/>
    </xf>
    <xf numFmtId="0" fontId="25" fillId="5" borderId="18" xfId="5" applyFont="1" applyFill="1" applyBorder="1" applyAlignment="1">
      <alignment vertical="center" wrapText="1"/>
    </xf>
    <xf numFmtId="0" fontId="25" fillId="5" borderId="25" xfId="5" applyFont="1" applyFill="1" applyBorder="1" applyAlignment="1">
      <alignment vertical="center" wrapText="1"/>
    </xf>
    <xf numFmtId="0" fontId="25" fillId="5" borderId="24" xfId="5" applyFont="1" applyFill="1" applyBorder="1" applyAlignment="1">
      <alignment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69" fontId="31" fillId="2" borderId="40" xfId="5" applyNumberFormat="1" applyFont="1" applyBorder="1" applyAlignment="1">
      <alignment horizontal="right" vertical="top" wrapText="1" indent="1"/>
    </xf>
    <xf numFmtId="169" fontId="31" fillId="2" borderId="41"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40" xfId="5" applyNumberFormat="1" applyFont="1" applyBorder="1" applyAlignment="1">
      <alignment horizontal="right" vertical="top" wrapText="1"/>
    </xf>
    <xf numFmtId="6" fontId="31" fillId="2" borderId="42" xfId="5" applyNumberFormat="1" applyFont="1" applyBorder="1" applyAlignment="1">
      <alignment horizontal="right" vertical="top" wrapText="1"/>
    </xf>
    <xf numFmtId="173" fontId="31" fillId="2" borderId="47"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49" xfId="5" applyNumberFormat="1" applyFont="1" applyFill="1" applyBorder="1" applyAlignment="1">
      <alignment horizontal="right" vertical="top" wrapText="1" indent="1"/>
    </xf>
    <xf numFmtId="6" fontId="32" fillId="6" borderId="22"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169" fontId="24" fillId="5" borderId="14" xfId="5" applyNumberFormat="1" applyFont="1" applyFill="1" applyBorder="1" applyAlignment="1">
      <alignment horizontal="center" wrapText="1"/>
    </xf>
    <xf numFmtId="0" fontId="25" fillId="5" borderId="14"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4" xfId="5" applyNumberFormat="1" applyFont="1" applyFill="1" applyBorder="1" applyAlignment="1">
      <alignment horizont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6" fillId="0" borderId="7"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haredStrings" Target="sharedString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min/Desktop/Mil&#237;n%20ROZPO&#268;TY%20TZB/blok%20L/VZT-99_R00_MILIN_L_DSP_rozpo&#269;et.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hrn"/>
      <sheetName val="ZAŘ. 1.01"/>
      <sheetName val="VZT zař. 01"/>
      <sheetName val="ZAŘ. 1.02"/>
      <sheetName val="VZT zař. 02"/>
      <sheetName val="ZAŘ. 1.03"/>
      <sheetName val="VZT zař. 03"/>
    </sheetNames>
    <sheetDataSet>
      <sheetData sheetId="0">
        <row r="14">
          <cell r="B14">
            <v>0.35</v>
          </cell>
        </row>
      </sheetData>
      <sheetData sheetId="1">
        <row r="1973">
          <cell r="I1973">
            <v>217780.40362000006</v>
          </cell>
        </row>
      </sheetData>
      <sheetData sheetId="2" refreshError="1"/>
      <sheetData sheetId="3" refreshError="1"/>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6"/>
  <sheetViews>
    <sheetView tabSelected="1" view="pageBreakPreview" topLeftCell="A8" zoomScaleNormal="100" zoomScaleSheetLayoutView="100" workbookViewId="0">
      <selection activeCell="E35" sqref="E35"/>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51" t="s">
        <v>204</v>
      </c>
      <c r="B1" s="252"/>
      <c r="C1" s="252"/>
      <c r="D1" s="252"/>
      <c r="E1" s="252"/>
    </row>
    <row r="2" spans="1:5" s="80" customFormat="1" ht="15.75" customHeight="1" x14ac:dyDescent="0.2">
      <c r="A2" s="81"/>
      <c r="B2" s="82"/>
      <c r="C2" s="82"/>
      <c r="D2" s="82"/>
      <c r="E2" s="82"/>
    </row>
    <row r="3" spans="1:5" s="80" customFormat="1" ht="19.5" customHeight="1" x14ac:dyDescent="0.2">
      <c r="A3" s="253" t="s">
        <v>215</v>
      </c>
      <c r="B3" s="254"/>
      <c r="C3" s="254"/>
      <c r="D3" s="255"/>
      <c r="E3" s="255"/>
    </row>
    <row r="4" spans="1:5" s="80" customFormat="1" ht="15.75" x14ac:dyDescent="0.25">
      <c r="A4" s="83"/>
      <c r="B4" s="84"/>
      <c r="C4" s="85"/>
      <c r="D4" s="85"/>
      <c r="E4" s="85"/>
    </row>
    <row r="5" spans="1:5" s="80" customFormat="1" ht="17.25" customHeight="1" x14ac:dyDescent="0.2">
      <c r="A5" s="253" t="s">
        <v>205</v>
      </c>
      <c r="B5" s="254"/>
      <c r="C5" s="254"/>
      <c r="D5" s="254"/>
      <c r="E5" s="254"/>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SUM(C10:C13)</f>
        <v>0</v>
      </c>
    </row>
    <row r="10" spans="1:5" s="80" customFormat="1" ht="15.75" customHeight="1" x14ac:dyDescent="0.2">
      <c r="A10" s="95" t="s">
        <v>346</v>
      </c>
      <c r="B10" s="96"/>
      <c r="C10" s="97">
        <f>SUM(Vytápění!H59)</f>
        <v>0</v>
      </c>
      <c r="D10" s="98"/>
      <c r="E10" s="99"/>
    </row>
    <row r="11" spans="1:5" s="80" customFormat="1" ht="15.75" customHeight="1" x14ac:dyDescent="0.2">
      <c r="A11" s="95" t="s">
        <v>207</v>
      </c>
      <c r="B11" s="96"/>
      <c r="C11" s="97">
        <f>SUM('VZT zař. 01'!H52:I52)</f>
        <v>0</v>
      </c>
      <c r="D11" s="98"/>
      <c r="E11" s="99"/>
    </row>
    <row r="12" spans="1:5" s="80" customFormat="1" ht="15.75" customHeight="1" x14ac:dyDescent="0.2">
      <c r="A12" s="95" t="s">
        <v>208</v>
      </c>
      <c r="B12" s="96"/>
      <c r="C12" s="97">
        <f>SUM('VZT zař. 02'!H61:I61)</f>
        <v>0</v>
      </c>
      <c r="D12" s="98"/>
      <c r="E12" s="99"/>
    </row>
    <row r="13" spans="1:5" s="80" customFormat="1" ht="15.75" customHeight="1" x14ac:dyDescent="0.2">
      <c r="A13" s="95" t="s">
        <v>209</v>
      </c>
      <c r="B13" s="96"/>
      <c r="C13" s="97">
        <f>SUM('VZT zař. 03'!H57:I57)</f>
        <v>0</v>
      </c>
      <c r="D13" s="98"/>
      <c r="E13" s="99"/>
    </row>
    <row r="14" spans="1:5" s="104" customFormat="1" ht="16.5" thickBot="1" x14ac:dyDescent="0.3">
      <c r="A14" s="100"/>
      <c r="B14" s="101"/>
      <c r="C14" s="102"/>
      <c r="D14" s="102"/>
      <c r="E14" s="103"/>
    </row>
    <row r="15" spans="1:5" s="80" customFormat="1" ht="15.75" x14ac:dyDescent="0.25">
      <c r="A15" s="105" t="s">
        <v>210</v>
      </c>
      <c r="B15" s="106"/>
      <c r="C15" s="107"/>
      <c r="D15" s="107"/>
      <c r="E15" s="108">
        <f>SUM(E9:E9)</f>
        <v>0</v>
      </c>
    </row>
    <row r="16" spans="1:5" s="80" customFormat="1" ht="15.75" x14ac:dyDescent="0.25">
      <c r="A16" s="109"/>
      <c r="B16" s="110"/>
      <c r="C16" s="111"/>
      <c r="D16" s="111"/>
      <c r="E16" s="112"/>
    </row>
    <row r="17" spans="1:5" s="116" customFormat="1" ht="15.75" x14ac:dyDescent="0.25">
      <c r="A17" s="113" t="s">
        <v>211</v>
      </c>
      <c r="B17" s="110"/>
      <c r="C17" s="114"/>
      <c r="D17" s="114"/>
      <c r="E17" s="115">
        <f>SUM(E15)</f>
        <v>0</v>
      </c>
    </row>
    <row r="18" spans="1:5" s="116" customFormat="1" ht="15" x14ac:dyDescent="0.2">
      <c r="A18" s="117" t="s">
        <v>212</v>
      </c>
      <c r="B18" s="110"/>
      <c r="C18" s="114"/>
      <c r="D18" s="114"/>
      <c r="E18" s="112">
        <f>SUM(E17*0.21)</f>
        <v>0</v>
      </c>
    </row>
    <row r="19" spans="1:5" s="116" customFormat="1" ht="15.75" x14ac:dyDescent="0.25">
      <c r="A19" s="113" t="s">
        <v>213</v>
      </c>
      <c r="B19" s="110"/>
      <c r="C19" s="114"/>
      <c r="D19" s="114"/>
      <c r="E19" s="115">
        <f>SUM(E17:E18)</f>
        <v>0</v>
      </c>
    </row>
    <row r="20" spans="1:5" s="116" customFormat="1" ht="15.75" x14ac:dyDescent="0.25">
      <c r="A20" s="220"/>
      <c r="B20" s="221"/>
      <c r="C20" s="222"/>
      <c r="D20" s="222"/>
      <c r="E20" s="223"/>
    </row>
    <row r="21" spans="1:5" s="116" customFormat="1" ht="15.75" x14ac:dyDescent="0.25">
      <c r="A21" s="118" t="s">
        <v>347</v>
      </c>
      <c r="B21" s="221"/>
      <c r="C21" s="222"/>
      <c r="D21" s="222"/>
      <c r="E21" s="223"/>
    </row>
    <row r="22" spans="1:5" s="80" customFormat="1" x14ac:dyDescent="0.2">
      <c r="B22" s="119"/>
      <c r="C22" s="120"/>
      <c r="D22" s="120"/>
      <c r="E22" s="121"/>
    </row>
    <row r="23" spans="1:5" s="80" customFormat="1" x14ac:dyDescent="0.2">
      <c r="A23" s="224" t="s">
        <v>348</v>
      </c>
      <c r="B23" s="225"/>
      <c r="C23" s="226"/>
      <c r="D23" s="226"/>
      <c r="E23" s="227"/>
    </row>
    <row r="24" spans="1:5" s="80" customFormat="1" x14ac:dyDescent="0.2">
      <c r="A24" s="224" t="s">
        <v>349</v>
      </c>
      <c r="B24" s="225"/>
      <c r="C24" s="226"/>
      <c r="D24" s="226"/>
      <c r="E24" s="227">
        <f>(E17-E29-E34)</f>
        <v>0</v>
      </c>
    </row>
    <row r="25" spans="1:5" s="80" customFormat="1" x14ac:dyDescent="0.2">
      <c r="A25" s="224" t="s">
        <v>350</v>
      </c>
      <c r="B25" s="225"/>
      <c r="C25" s="226"/>
      <c r="D25" s="226"/>
      <c r="E25" s="227">
        <f>(E18-E30-E35)</f>
        <v>0</v>
      </c>
    </row>
    <row r="26" spans="1:5" s="80" customFormat="1" x14ac:dyDescent="0.2">
      <c r="A26" s="224" t="s">
        <v>351</v>
      </c>
      <c r="B26" s="225"/>
      <c r="C26" s="226"/>
      <c r="D26" s="226"/>
      <c r="E26" s="227">
        <f>(E19-E31-E36)</f>
        <v>0</v>
      </c>
    </row>
    <row r="27" spans="1:5" s="80" customFormat="1" x14ac:dyDescent="0.2">
      <c r="A27" s="228"/>
      <c r="B27" s="229"/>
      <c r="C27" s="230"/>
      <c r="D27" s="230"/>
      <c r="E27" s="231"/>
    </row>
    <row r="28" spans="1:5" s="80" customFormat="1" x14ac:dyDescent="0.2">
      <c r="A28" s="232" t="s">
        <v>352</v>
      </c>
      <c r="B28" s="233"/>
      <c r="C28" s="234"/>
      <c r="D28" s="234"/>
      <c r="E28" s="235"/>
    </row>
    <row r="29" spans="1:5" s="80" customFormat="1" x14ac:dyDescent="0.2">
      <c r="A29" s="232" t="s">
        <v>349</v>
      </c>
      <c r="B29" s="233"/>
      <c r="C29" s="234"/>
      <c r="D29" s="234"/>
      <c r="E29" s="235">
        <f>SUM('VZT zař. 01'!I50+'VZT zař. 01'!I51+'VZT zař. 02'!I59+'VZT zař. 02'!I60+'VZT zař. 03'!I55+'VZT zař. 03'!I56)</f>
        <v>0</v>
      </c>
    </row>
    <row r="30" spans="1:5" s="80" customFormat="1" x14ac:dyDescent="0.2">
      <c r="A30" s="232" t="s">
        <v>350</v>
      </c>
      <c r="B30" s="233"/>
      <c r="C30" s="234"/>
      <c r="D30" s="234"/>
      <c r="E30" s="235">
        <f>(E29*0.21)</f>
        <v>0</v>
      </c>
    </row>
    <row r="31" spans="1:5" s="80" customFormat="1" x14ac:dyDescent="0.2">
      <c r="A31" s="232" t="s">
        <v>351</v>
      </c>
      <c r="B31" s="233"/>
      <c r="C31" s="234"/>
      <c r="D31" s="234"/>
      <c r="E31" s="235">
        <f>(E29*1.21)</f>
        <v>0</v>
      </c>
    </row>
    <row r="32" spans="1:5" s="80" customFormat="1" x14ac:dyDescent="0.2">
      <c r="A32" s="236"/>
      <c r="B32" s="229"/>
      <c r="C32" s="230"/>
      <c r="D32" s="230"/>
      <c r="E32" s="231"/>
    </row>
    <row r="33" spans="1:5" s="80" customFormat="1" x14ac:dyDescent="0.2">
      <c r="A33" s="237" t="s">
        <v>353</v>
      </c>
      <c r="B33" s="238"/>
      <c r="C33" s="239"/>
      <c r="D33" s="239"/>
      <c r="E33" s="240"/>
    </row>
    <row r="34" spans="1:5" s="80" customFormat="1" x14ac:dyDescent="0.2">
      <c r="A34" s="237" t="s">
        <v>349</v>
      </c>
      <c r="B34" s="238"/>
      <c r="C34" s="239"/>
      <c r="D34" s="239"/>
      <c r="E34" s="240">
        <f>SUM('Rekapitulace stavby'!C10)</f>
        <v>0</v>
      </c>
    </row>
    <row r="35" spans="1:5" s="80" customFormat="1" x14ac:dyDescent="0.2">
      <c r="A35" s="237" t="s">
        <v>350</v>
      </c>
      <c r="B35" s="238"/>
      <c r="C35" s="239"/>
      <c r="D35" s="239"/>
      <c r="E35" s="240">
        <f>(E34*0.21)</f>
        <v>0</v>
      </c>
    </row>
    <row r="36" spans="1:5" s="80" customFormat="1" x14ac:dyDescent="0.2">
      <c r="A36" s="237" t="s">
        <v>351</v>
      </c>
      <c r="B36" s="238"/>
      <c r="C36" s="239"/>
      <c r="D36" s="239"/>
      <c r="E36" s="240">
        <f>(E34*1.21)</f>
        <v>0</v>
      </c>
    </row>
    <row r="37" spans="1:5" s="80" customFormat="1" x14ac:dyDescent="0.2">
      <c r="A37" s="241"/>
      <c r="B37" s="242"/>
      <c r="C37" s="243"/>
      <c r="D37" s="243"/>
      <c r="E37" s="244"/>
    </row>
    <row r="38" spans="1:5" s="80" customFormat="1" x14ac:dyDescent="0.2">
      <c r="A38" s="241"/>
      <c r="B38" s="242"/>
      <c r="C38" s="243"/>
      <c r="D38" s="243"/>
      <c r="E38" s="244"/>
    </row>
    <row r="39" spans="1:5" s="80" customFormat="1" x14ac:dyDescent="0.2">
      <c r="A39" s="122" t="s">
        <v>214</v>
      </c>
      <c r="B39" s="119"/>
      <c r="C39" s="120"/>
      <c r="D39" s="120"/>
      <c r="E39" s="123"/>
    </row>
    <row r="40" spans="1:5" s="80" customFormat="1" x14ac:dyDescent="0.2">
      <c r="A40" s="256" t="s">
        <v>354</v>
      </c>
      <c r="B40" s="257"/>
      <c r="C40" s="257"/>
      <c r="D40" s="257"/>
      <c r="E40" s="257"/>
    </row>
    <row r="41" spans="1:5" s="80" customFormat="1" x14ac:dyDescent="0.2">
      <c r="A41" s="257"/>
      <c r="B41" s="257"/>
      <c r="C41" s="257"/>
      <c r="D41" s="257"/>
      <c r="E41" s="257"/>
    </row>
    <row r="42" spans="1:5" s="80" customFormat="1" x14ac:dyDescent="0.2">
      <c r="A42" s="257"/>
      <c r="B42" s="257"/>
      <c r="C42" s="257"/>
      <c r="D42" s="257"/>
      <c r="E42" s="257"/>
    </row>
    <row r="43" spans="1:5" s="80" customFormat="1" x14ac:dyDescent="0.2">
      <c r="A43" s="257"/>
      <c r="B43" s="257"/>
      <c r="C43" s="257"/>
      <c r="D43" s="257"/>
      <c r="E43" s="257"/>
    </row>
    <row r="44" spans="1:5" s="80" customFormat="1" x14ac:dyDescent="0.2">
      <c r="A44" s="257"/>
      <c r="B44" s="257"/>
      <c r="C44" s="257"/>
      <c r="D44" s="257"/>
      <c r="E44" s="257"/>
    </row>
    <row r="45" spans="1:5" s="80" customFormat="1" ht="284.25" customHeight="1" x14ac:dyDescent="0.2">
      <c r="A45" s="257"/>
      <c r="B45" s="257"/>
      <c r="C45" s="257"/>
      <c r="D45" s="257"/>
      <c r="E45" s="257"/>
    </row>
    <row r="46" spans="1:5" s="80" customFormat="1" x14ac:dyDescent="0.2">
      <c r="A46" s="258"/>
      <c r="B46" s="258"/>
      <c r="C46" s="258"/>
      <c r="D46" s="258"/>
      <c r="E46" s="258"/>
    </row>
    <row r="47" spans="1:5" s="80" customFormat="1" x14ac:dyDescent="0.2">
      <c r="A47" s="258"/>
      <c r="B47" s="258"/>
      <c r="C47" s="258"/>
      <c r="D47" s="258"/>
      <c r="E47" s="258"/>
    </row>
    <row r="48" spans="1:5" s="80" customFormat="1" x14ac:dyDescent="0.2">
      <c r="B48" s="124"/>
      <c r="C48" s="125"/>
      <c r="D48" s="125"/>
      <c r="E48" s="85"/>
    </row>
    <row r="49" spans="2:5" s="80" customFormat="1" x14ac:dyDescent="0.2">
      <c r="B49" s="124"/>
      <c r="C49" s="125"/>
      <c r="D49" s="125"/>
      <c r="E49" s="85"/>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126"/>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85"/>
    </row>
    <row r="62" spans="2:5" s="80" customFormat="1" x14ac:dyDescent="0.2">
      <c r="B62" s="84"/>
      <c r="C62" s="85"/>
      <c r="D62" s="85"/>
      <c r="E62" s="126"/>
    </row>
    <row r="63" spans="2:5" s="80" customFormat="1" x14ac:dyDescent="0.2">
      <c r="B63" s="84"/>
      <c r="C63" s="85"/>
      <c r="D63" s="85"/>
      <c r="E63" s="126"/>
    </row>
    <row r="64" spans="2: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126"/>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85"/>
    </row>
    <row r="79" spans="2:5" s="80" customFormat="1" x14ac:dyDescent="0.2">
      <c r="B79" s="84"/>
      <c r="C79" s="85"/>
      <c r="D79" s="85"/>
      <c r="E79" s="126"/>
    </row>
    <row r="80" spans="2:5" s="80" customFormat="1" x14ac:dyDescent="0.2">
      <c r="B80" s="84"/>
      <c r="C80" s="85"/>
      <c r="D80" s="85"/>
      <c r="E80" s="85"/>
    </row>
    <row r="81" spans="1:5" s="80" customFormat="1" x14ac:dyDescent="0.2">
      <c r="B81" s="84"/>
      <c r="C81" s="85"/>
      <c r="D81" s="85"/>
      <c r="E81" s="85"/>
    </row>
    <row r="82" spans="1:5" s="80" customFormat="1" x14ac:dyDescent="0.2">
      <c r="A82" s="127"/>
      <c r="B82" s="84"/>
      <c r="C82" s="85"/>
      <c r="D82" s="85"/>
      <c r="E82" s="126"/>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126"/>
    </row>
    <row r="93" spans="1:5" s="80" customFormat="1" x14ac:dyDescent="0.2">
      <c r="B93" s="84"/>
      <c r="C93" s="85"/>
      <c r="D93" s="85"/>
      <c r="E93" s="126"/>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126"/>
    </row>
    <row r="103" spans="2:5" s="80" customFormat="1" x14ac:dyDescent="0.2">
      <c r="B103" s="84"/>
      <c r="C103" s="85"/>
      <c r="D103" s="85"/>
      <c r="E103" s="126"/>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126"/>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126"/>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126"/>
    </row>
    <row r="134" spans="2:5" s="80" customFormat="1" x14ac:dyDescent="0.2">
      <c r="B134" s="84"/>
      <c r="C134" s="85"/>
      <c r="D134" s="85"/>
      <c r="E134" s="126"/>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126"/>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126"/>
    </row>
    <row r="151" spans="1:5" s="80" customFormat="1" x14ac:dyDescent="0.2">
      <c r="B151" s="84"/>
      <c r="C151" s="85"/>
      <c r="D151" s="85"/>
      <c r="E151" s="85"/>
    </row>
    <row r="152" spans="1:5" s="80" customFormat="1" x14ac:dyDescent="0.2">
      <c r="B152" s="84"/>
      <c r="C152" s="85"/>
      <c r="D152" s="85"/>
      <c r="E152" s="85"/>
    </row>
    <row r="153" spans="1:5" s="80" customFormat="1" x14ac:dyDescent="0.2">
      <c r="A153" s="127"/>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126"/>
    </row>
    <row r="180" spans="1:5" s="80" customFormat="1" x14ac:dyDescent="0.2">
      <c r="B180" s="84"/>
      <c r="C180" s="85"/>
      <c r="D180" s="85"/>
      <c r="E180" s="126"/>
    </row>
    <row r="181" spans="1:5" s="80" customFormat="1" x14ac:dyDescent="0.2">
      <c r="B181" s="84"/>
      <c r="C181" s="85"/>
      <c r="D181" s="85"/>
      <c r="E181" s="85"/>
    </row>
    <row r="182" spans="1:5" s="80" customFormat="1" x14ac:dyDescent="0.2">
      <c r="A182" s="127"/>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85"/>
    </row>
    <row r="186" spans="1:5" s="80" customFormat="1" x14ac:dyDescent="0.2">
      <c r="B186" s="84"/>
      <c r="C186" s="85"/>
      <c r="D186" s="85"/>
      <c r="E186" s="126"/>
    </row>
    <row r="187" spans="1:5" s="80" customFormat="1" x14ac:dyDescent="0.2">
      <c r="B187" s="84"/>
      <c r="C187" s="85"/>
      <c r="D187" s="85"/>
      <c r="E187" s="85"/>
    </row>
    <row r="188" spans="1:5" s="80" customFormat="1" x14ac:dyDescent="0.2">
      <c r="B188" s="84"/>
      <c r="C188" s="85"/>
      <c r="D188" s="85"/>
      <c r="E188" s="85"/>
    </row>
    <row r="189" spans="1:5" s="80" customFormat="1" x14ac:dyDescent="0.2">
      <c r="A189" s="127"/>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85"/>
    </row>
    <row r="194" spans="1:5" s="80" customFormat="1" x14ac:dyDescent="0.2">
      <c r="B194" s="84"/>
      <c r="C194" s="85"/>
      <c r="D194" s="85"/>
      <c r="E194" s="126"/>
    </row>
    <row r="195" spans="1:5" s="80" customFormat="1" x14ac:dyDescent="0.2">
      <c r="A195" s="127"/>
      <c r="B195" s="84"/>
      <c r="C195" s="85"/>
      <c r="D195" s="85"/>
      <c r="E195" s="126"/>
    </row>
    <row r="196" spans="1:5" s="80" customFormat="1" x14ac:dyDescent="0.2">
      <c r="B196" s="84"/>
      <c r="C196" s="85"/>
      <c r="D196" s="85"/>
      <c r="E196" s="126"/>
    </row>
    <row r="197" spans="1:5" s="80" customFormat="1" x14ac:dyDescent="0.2">
      <c r="A197" s="127"/>
      <c r="B197" s="84"/>
      <c r="C197" s="85"/>
      <c r="D197" s="85"/>
      <c r="E197" s="126"/>
    </row>
    <row r="198" spans="1:5" s="80" customFormat="1" x14ac:dyDescent="0.2">
      <c r="B198" s="84"/>
      <c r="C198" s="85"/>
      <c r="D198" s="85"/>
      <c r="E198" s="126"/>
    </row>
    <row r="199" spans="1:5" s="80" customFormat="1" x14ac:dyDescent="0.2">
      <c r="B199" s="84"/>
      <c r="C199" s="85"/>
      <c r="D199" s="85"/>
      <c r="E199" s="85"/>
    </row>
    <row r="200" spans="1:5" s="80" customFormat="1" x14ac:dyDescent="0.2">
      <c r="B200" s="124"/>
      <c r="C200" s="125"/>
      <c r="D200" s="125"/>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A205" s="127"/>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126"/>
    </row>
    <row r="211" spans="1:5" s="80" customFormat="1" x14ac:dyDescent="0.2">
      <c r="B211" s="84"/>
      <c r="C211" s="85"/>
      <c r="D211" s="85"/>
      <c r="E211" s="126"/>
    </row>
    <row r="212" spans="1:5" s="80" customFormat="1" x14ac:dyDescent="0.2">
      <c r="A212" s="127"/>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126"/>
    </row>
    <row r="224" spans="1:5" s="80" customFormat="1" x14ac:dyDescent="0.2">
      <c r="B224" s="84"/>
      <c r="C224" s="85"/>
      <c r="D224" s="85"/>
      <c r="E224" s="126"/>
    </row>
    <row r="225" spans="1:5" s="80" customFormat="1" x14ac:dyDescent="0.2">
      <c r="B225" s="84"/>
      <c r="C225" s="85"/>
      <c r="D225" s="85"/>
      <c r="E225" s="85"/>
    </row>
    <row r="226" spans="1:5" s="80" customFormat="1" x14ac:dyDescent="0.2">
      <c r="A226" s="127"/>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85"/>
    </row>
    <row r="233" spans="1:5" s="80" customFormat="1" x14ac:dyDescent="0.2">
      <c r="B233" s="84"/>
      <c r="C233" s="85"/>
      <c r="D233" s="85"/>
      <c r="E233" s="126"/>
    </row>
    <row r="234" spans="1:5" s="80" customFormat="1" x14ac:dyDescent="0.2">
      <c r="A234" s="127"/>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A241" s="127"/>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A247" s="127"/>
      <c r="B247" s="84"/>
      <c r="C247" s="85"/>
      <c r="D247" s="85"/>
      <c r="E247" s="85"/>
    </row>
    <row r="248" spans="1:5" s="80" customFormat="1" x14ac:dyDescent="0.2">
      <c r="B248" s="84"/>
      <c r="C248" s="85"/>
      <c r="D248" s="85"/>
      <c r="E248" s="85"/>
    </row>
    <row r="249" spans="1:5" s="80" customFormat="1" x14ac:dyDescent="0.2">
      <c r="B249" s="124"/>
      <c r="C249" s="125"/>
      <c r="D249" s="12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A258" s="128"/>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A263" s="127"/>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126"/>
    </row>
    <row r="269" spans="1:5" s="80" customFormat="1" x14ac:dyDescent="0.2">
      <c r="B269" s="84"/>
      <c r="C269" s="85"/>
      <c r="D269" s="85"/>
      <c r="E269" s="85"/>
    </row>
    <row r="270" spans="1:5" s="80" customFormat="1" x14ac:dyDescent="0.2">
      <c r="B270" s="84"/>
      <c r="C270" s="85"/>
      <c r="D270" s="85"/>
      <c r="E270" s="85"/>
    </row>
    <row r="271" spans="1:5" s="80" customFormat="1" x14ac:dyDescent="0.2">
      <c r="A271" s="127"/>
      <c r="B271" s="84"/>
      <c r="C271" s="85"/>
      <c r="D271" s="85"/>
      <c r="E271" s="85"/>
    </row>
    <row r="272" spans="1:5" s="80" customFormat="1" x14ac:dyDescent="0.2">
      <c r="B272" s="84"/>
      <c r="C272" s="85"/>
      <c r="D272" s="85"/>
      <c r="E272" s="85"/>
    </row>
    <row r="273" spans="2:5" s="80" customFormat="1" x14ac:dyDescent="0.2">
      <c r="B273" s="84"/>
      <c r="C273" s="85"/>
      <c r="D273" s="85"/>
      <c r="E273" s="126"/>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ht="14.25" x14ac:dyDescent="0.2">
      <c r="B312" s="84"/>
      <c r="C312" s="85"/>
      <c r="D312" s="85"/>
      <c r="E312" s="85"/>
      <c r="F312" s="129"/>
    </row>
    <row r="313" spans="2:6" s="80" customFormat="1" ht="14.25" x14ac:dyDescent="0.2">
      <c r="B313" s="84"/>
      <c r="C313" s="85"/>
      <c r="D313" s="85"/>
      <c r="E313" s="85"/>
      <c r="F313" s="130"/>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x14ac:dyDescent="0.2">
      <c r="B320" s="84"/>
      <c r="C320" s="85"/>
      <c r="D320" s="85"/>
      <c r="E320" s="85"/>
    </row>
    <row r="321" spans="2:6" s="80" customFormat="1" ht="14.25" x14ac:dyDescent="0.2">
      <c r="B321" s="84"/>
      <c r="C321" s="85"/>
      <c r="D321" s="85"/>
      <c r="E321" s="85"/>
      <c r="F321" s="130"/>
    </row>
    <row r="322" spans="2:6" s="80" customFormat="1" ht="14.25" x14ac:dyDescent="0.2">
      <c r="B322" s="84"/>
      <c r="C322" s="85"/>
      <c r="D322" s="85"/>
      <c r="E322" s="85"/>
      <c r="F322" s="130"/>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x14ac:dyDescent="0.2">
      <c r="B329" s="84"/>
      <c r="C329" s="85"/>
      <c r="D329" s="85"/>
      <c r="E329" s="85"/>
    </row>
    <row r="330" spans="2:6" s="80" customFormat="1" ht="15" x14ac:dyDescent="0.2">
      <c r="B330" s="84"/>
      <c r="C330" s="85"/>
      <c r="D330" s="85"/>
      <c r="E330" s="85"/>
      <c r="F330" s="131"/>
    </row>
    <row r="331" spans="2:6" s="80" customFormat="1" ht="15" x14ac:dyDescent="0.2">
      <c r="B331" s="84"/>
      <c r="C331" s="85"/>
      <c r="D331" s="85"/>
      <c r="E331" s="85"/>
      <c r="F331" s="131"/>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B338" s="84"/>
      <c r="C338" s="85"/>
      <c r="D338" s="85"/>
      <c r="E338" s="85"/>
    </row>
    <row r="339" spans="1:6" s="80" customFormat="1" x14ac:dyDescent="0.2">
      <c r="A339" s="132"/>
      <c r="B339" s="133"/>
      <c r="C339" s="134"/>
      <c r="D339" s="135"/>
      <c r="E339" s="135"/>
      <c r="F339" s="136"/>
    </row>
    <row r="340" spans="1:6" s="80" customFormat="1" x14ac:dyDescent="0.2">
      <c r="B340" s="84"/>
      <c r="C340" s="85"/>
      <c r="D340" s="85"/>
      <c r="E340" s="85"/>
      <c r="F340" s="136"/>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80" customFormat="1" x14ac:dyDescent="0.2">
      <c r="B382" s="84"/>
      <c r="C382" s="85"/>
      <c r="D382" s="85"/>
      <c r="E382" s="85"/>
    </row>
    <row r="383" spans="1:5" s="80" customFormat="1" x14ac:dyDescent="0.2">
      <c r="B383" s="84"/>
      <c r="C383" s="85"/>
      <c r="D383" s="85"/>
      <c r="E383" s="85"/>
    </row>
    <row r="384" spans="1:5" s="137" customFormat="1" x14ac:dyDescent="0.2">
      <c r="A384" s="80"/>
      <c r="B384" s="84"/>
      <c r="C384" s="85"/>
      <c r="D384" s="85"/>
      <c r="E384" s="85"/>
    </row>
    <row r="385" spans="1:5" s="137" customFormat="1" x14ac:dyDescent="0.2">
      <c r="A385" s="80"/>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80" customFormat="1" x14ac:dyDescent="0.2">
      <c r="B392" s="84"/>
      <c r="C392" s="85"/>
      <c r="D392" s="85"/>
      <c r="E392" s="85"/>
    </row>
    <row r="393" spans="1:5" s="137" customFormat="1" x14ac:dyDescent="0.2">
      <c r="A393" s="80"/>
      <c r="B393" s="84"/>
      <c r="C393" s="85"/>
      <c r="D393" s="85"/>
      <c r="E393" s="85"/>
    </row>
    <row r="394" spans="1:5" s="137" customFormat="1" x14ac:dyDescent="0.2">
      <c r="A394" s="80"/>
      <c r="B394" s="124"/>
      <c r="C394" s="125"/>
      <c r="D394" s="125"/>
      <c r="E394" s="12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80" customFormat="1" x14ac:dyDescent="0.2">
      <c r="B401" s="84"/>
      <c r="C401" s="85"/>
      <c r="D401" s="85"/>
      <c r="E401" s="85"/>
    </row>
    <row r="402" spans="1:5" s="137" customFormat="1" x14ac:dyDescent="0.2">
      <c r="A402" s="80"/>
      <c r="B402" s="84"/>
      <c r="C402" s="85"/>
      <c r="D402" s="85"/>
      <c r="E402" s="85"/>
    </row>
    <row r="403" spans="1:5" s="137" customFormat="1" x14ac:dyDescent="0.2">
      <c r="A403" s="80"/>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80" customFormat="1" x14ac:dyDescent="0.2">
      <c r="B411" s="84"/>
      <c r="C411" s="85"/>
      <c r="D411" s="85"/>
      <c r="E411" s="85"/>
    </row>
    <row r="412" spans="1:5" s="137" customFormat="1" x14ac:dyDescent="0.2">
      <c r="A412" s="80"/>
      <c r="B412" s="84"/>
      <c r="C412" s="85"/>
      <c r="D412" s="85"/>
      <c r="E412" s="85"/>
    </row>
    <row r="413" spans="1:5" s="137" customFormat="1" x14ac:dyDescent="0.2">
      <c r="A413" s="80"/>
      <c r="B413" s="124"/>
      <c r="C413" s="125"/>
      <c r="D413" s="125"/>
      <c r="E413" s="12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137" customFormat="1" x14ac:dyDescent="0.2">
      <c r="A425" s="80"/>
      <c r="B425" s="84"/>
      <c r="C425" s="85"/>
      <c r="D425" s="85"/>
      <c r="E425" s="85"/>
    </row>
    <row r="426" spans="1:5" s="137" customFormat="1" x14ac:dyDescent="0.2">
      <c r="A426" s="80"/>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80" customFormat="1" x14ac:dyDescent="0.2">
      <c r="B433" s="84"/>
      <c r="C433" s="85"/>
      <c r="D433" s="85"/>
      <c r="E433" s="85"/>
    </row>
    <row r="434" spans="1:5" s="137" customFormat="1" x14ac:dyDescent="0.2">
      <c r="A434" s="80"/>
      <c r="B434" s="84"/>
      <c r="C434" s="85"/>
      <c r="D434" s="85"/>
      <c r="E434" s="85"/>
    </row>
    <row r="435" spans="1:5" s="137" customFormat="1" x14ac:dyDescent="0.2">
      <c r="A435" s="80"/>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80" customFormat="1" x14ac:dyDescent="0.2">
      <c r="B442" s="84"/>
      <c r="C442" s="85"/>
      <c r="D442" s="85"/>
      <c r="E442" s="85"/>
    </row>
    <row r="443" spans="1:5" s="137" customFormat="1" x14ac:dyDescent="0.2">
      <c r="A443" s="80"/>
      <c r="B443" s="84"/>
      <c r="C443" s="85"/>
      <c r="D443" s="85"/>
      <c r="E443" s="85"/>
    </row>
    <row r="444" spans="1:5" s="137" customFormat="1" x14ac:dyDescent="0.2">
      <c r="A444" s="80"/>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80" customFormat="1" x14ac:dyDescent="0.2">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84"/>
      <c r="C463" s="85"/>
      <c r="D463" s="85"/>
      <c r="E463" s="85"/>
    </row>
    <row r="464" spans="1:5" s="137" customFormat="1" x14ac:dyDescent="0.2">
      <c r="A464" s="80"/>
      <c r="B464" s="124"/>
      <c r="C464" s="125"/>
      <c r="D464" s="125"/>
      <c r="E464" s="125"/>
    </row>
    <row r="465" spans="1:5" s="137" customFormat="1" x14ac:dyDescent="0.2">
      <c r="A465" s="80"/>
      <c r="B465" s="124"/>
      <c r="C465" s="125"/>
      <c r="D465" s="125"/>
      <c r="E465" s="12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84"/>
      <c r="C473" s="85"/>
      <c r="D473" s="85"/>
      <c r="E473" s="8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row r="2606" spans="1:5" s="137" customFormat="1" x14ac:dyDescent="0.2">
      <c r="A2606" s="80"/>
      <c r="B2606" s="124"/>
      <c r="C2606" s="125"/>
      <c r="D2606" s="125"/>
      <c r="E2606" s="125"/>
    </row>
  </sheetData>
  <mergeCells count="4">
    <mergeCell ref="A1:E1"/>
    <mergeCell ref="A3:E3"/>
    <mergeCell ref="A5:E5"/>
    <mergeCell ref="A40:E47"/>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I61"/>
  <sheetViews>
    <sheetView topLeftCell="A37" zoomScaleNormal="100" workbookViewId="0">
      <selection activeCell="H8" sqref="H8"/>
    </sheetView>
  </sheetViews>
  <sheetFormatPr defaultColWidth="9.33203125" defaultRowHeight="15" x14ac:dyDescent="0.25"/>
  <cols>
    <col min="1" max="2" width="6.1640625" style="142" customWidth="1"/>
    <col min="3" max="3" width="8.5" style="142" customWidth="1"/>
    <col min="4" max="4" width="8.33203125" style="142" customWidth="1"/>
    <col min="5" max="5" width="71.33203125" style="142" customWidth="1"/>
    <col min="6" max="7" width="7.33203125" style="142" customWidth="1"/>
    <col min="8" max="8" width="11.33203125" style="142" customWidth="1"/>
    <col min="9" max="9" width="15" style="142" customWidth="1"/>
    <col min="10" max="16384" width="9.33203125" style="142"/>
  </cols>
  <sheetData>
    <row r="1" spans="1:9" ht="15.75" thickBot="1" x14ac:dyDescent="0.3"/>
    <row r="2" spans="1:9" x14ac:dyDescent="0.25">
      <c r="A2" s="276" t="s">
        <v>216</v>
      </c>
      <c r="B2" s="277"/>
      <c r="C2" s="278" t="s">
        <v>217</v>
      </c>
      <c r="D2" s="278"/>
      <c r="E2" s="278"/>
      <c r="F2" s="278"/>
      <c r="G2" s="279"/>
      <c r="H2" s="282"/>
      <c r="I2" s="283"/>
    </row>
    <row r="3" spans="1:9" ht="17.25" thickBot="1" x14ac:dyDescent="0.35">
      <c r="A3" s="286">
        <v>16139</v>
      </c>
      <c r="B3" s="287"/>
      <c r="C3" s="280"/>
      <c r="D3" s="280"/>
      <c r="E3" s="280"/>
      <c r="F3" s="280"/>
      <c r="G3" s="281"/>
      <c r="H3" s="284"/>
      <c r="I3" s="285"/>
    </row>
    <row r="4" spans="1:9" ht="41.25" thickBot="1" x14ac:dyDescent="0.3">
      <c r="A4" s="143" t="s">
        <v>218</v>
      </c>
      <c r="B4" s="144" t="s">
        <v>219</v>
      </c>
      <c r="C4" s="144" t="s">
        <v>220</v>
      </c>
      <c r="D4" s="144" t="s">
        <v>221</v>
      </c>
      <c r="E4" s="144" t="s">
        <v>222</v>
      </c>
      <c r="F4" s="144" t="s">
        <v>223</v>
      </c>
      <c r="G4" s="145" t="s">
        <v>224</v>
      </c>
      <c r="H4" s="146" t="s">
        <v>225</v>
      </c>
      <c r="I4" s="147" t="s">
        <v>226</v>
      </c>
    </row>
    <row r="5" spans="1:9" ht="20.25" x14ac:dyDescent="0.3">
      <c r="A5" s="148"/>
      <c r="B5" s="149" t="s">
        <v>227</v>
      </c>
      <c r="C5" s="150"/>
      <c r="D5" s="150"/>
      <c r="E5" s="150"/>
      <c r="F5" s="151"/>
      <c r="G5" s="152">
        <v>1</v>
      </c>
      <c r="H5" s="288">
        <v>0</v>
      </c>
      <c r="I5" s="289"/>
    </row>
    <row r="6" spans="1:9" ht="25.5" x14ac:dyDescent="0.25">
      <c r="A6" s="153" t="s">
        <v>228</v>
      </c>
      <c r="B6" s="154" t="s">
        <v>228</v>
      </c>
      <c r="C6" s="154" t="s">
        <v>228</v>
      </c>
      <c r="D6" s="154" t="s">
        <v>228</v>
      </c>
      <c r="E6" s="155" t="s">
        <v>229</v>
      </c>
      <c r="F6" s="156" t="s">
        <v>230</v>
      </c>
      <c r="G6" s="157">
        <v>1</v>
      </c>
      <c r="H6" s="158"/>
      <c r="I6" s="159"/>
    </row>
    <row r="7" spans="1:9" x14ac:dyDescent="0.25">
      <c r="A7" s="153" t="s">
        <v>228</v>
      </c>
      <c r="B7" s="154" t="s">
        <v>228</v>
      </c>
      <c r="C7" s="154" t="s">
        <v>228</v>
      </c>
      <c r="D7" s="154" t="s">
        <v>228</v>
      </c>
      <c r="E7" s="155" t="s">
        <v>231</v>
      </c>
      <c r="F7" s="156" t="s">
        <v>230</v>
      </c>
      <c r="G7" s="157">
        <v>1</v>
      </c>
      <c r="H7" s="158"/>
      <c r="I7" s="159"/>
    </row>
    <row r="8" spans="1:9" x14ac:dyDescent="0.25">
      <c r="A8" s="153" t="s">
        <v>228</v>
      </c>
      <c r="B8" s="154" t="s">
        <v>228</v>
      </c>
      <c r="C8" s="154" t="s">
        <v>228</v>
      </c>
      <c r="D8" s="154" t="s">
        <v>228</v>
      </c>
      <c r="E8" s="155" t="s">
        <v>232</v>
      </c>
      <c r="F8" s="156" t="s">
        <v>233</v>
      </c>
      <c r="G8" s="157">
        <v>1</v>
      </c>
      <c r="H8" s="158"/>
      <c r="I8" s="159"/>
    </row>
    <row r="9" spans="1:9" ht="20.25" x14ac:dyDescent="0.3">
      <c r="A9" s="160"/>
      <c r="B9" s="161" t="s">
        <v>234</v>
      </c>
      <c r="C9" s="162"/>
      <c r="D9" s="162"/>
      <c r="E9" s="162"/>
      <c r="F9" s="163"/>
      <c r="G9" s="164">
        <v>1</v>
      </c>
      <c r="H9" s="274">
        <v>0</v>
      </c>
      <c r="I9" s="275"/>
    </row>
    <row r="10" spans="1:9" x14ac:dyDescent="0.25">
      <c r="A10" s="165" t="s">
        <v>228</v>
      </c>
      <c r="B10" s="155" t="s">
        <v>228</v>
      </c>
      <c r="C10" s="155" t="s">
        <v>228</v>
      </c>
      <c r="D10" s="166" t="s">
        <v>228</v>
      </c>
      <c r="E10" s="155" t="s">
        <v>235</v>
      </c>
      <c r="F10" s="156" t="s">
        <v>230</v>
      </c>
      <c r="G10" s="157">
        <v>8</v>
      </c>
      <c r="H10" s="167"/>
      <c r="I10" s="168"/>
    </row>
    <row r="11" spans="1:9" ht="38.25" x14ac:dyDescent="0.25">
      <c r="A11" s="165" t="s">
        <v>228</v>
      </c>
      <c r="B11" s="155" t="s">
        <v>228</v>
      </c>
      <c r="C11" s="155" t="s">
        <v>228</v>
      </c>
      <c r="D11" s="166" t="s">
        <v>228</v>
      </c>
      <c r="E11" s="155" t="s">
        <v>236</v>
      </c>
      <c r="F11" s="156" t="s">
        <v>230</v>
      </c>
      <c r="G11" s="157">
        <v>3</v>
      </c>
      <c r="H11" s="167"/>
      <c r="I11" s="168"/>
    </row>
    <row r="12" spans="1:9" ht="38.25" x14ac:dyDescent="0.25">
      <c r="A12" s="165" t="s">
        <v>228</v>
      </c>
      <c r="B12" s="155" t="s">
        <v>228</v>
      </c>
      <c r="C12" s="155" t="s">
        <v>228</v>
      </c>
      <c r="D12" s="166" t="s">
        <v>228</v>
      </c>
      <c r="E12" s="155" t="s">
        <v>237</v>
      </c>
      <c r="F12" s="156" t="s">
        <v>230</v>
      </c>
      <c r="G12" s="157">
        <v>5</v>
      </c>
      <c r="H12" s="167"/>
      <c r="I12" s="168"/>
    </row>
    <row r="13" spans="1:9" ht="38.25" x14ac:dyDescent="0.25">
      <c r="A13" s="165" t="s">
        <v>228</v>
      </c>
      <c r="B13" s="155" t="s">
        <v>228</v>
      </c>
      <c r="C13" s="155" t="s">
        <v>228</v>
      </c>
      <c r="D13" s="166" t="s">
        <v>228</v>
      </c>
      <c r="E13" s="155" t="s">
        <v>238</v>
      </c>
      <c r="F13" s="156" t="s">
        <v>230</v>
      </c>
      <c r="G13" s="157">
        <v>2</v>
      </c>
      <c r="H13" s="167"/>
      <c r="I13" s="168"/>
    </row>
    <row r="14" spans="1:9" ht="38.25" x14ac:dyDescent="0.25">
      <c r="A14" s="165" t="s">
        <v>228</v>
      </c>
      <c r="B14" s="155" t="s">
        <v>228</v>
      </c>
      <c r="C14" s="155" t="s">
        <v>228</v>
      </c>
      <c r="D14" s="166" t="s">
        <v>228</v>
      </c>
      <c r="E14" s="155" t="s">
        <v>237</v>
      </c>
      <c r="F14" s="156" t="s">
        <v>230</v>
      </c>
      <c r="G14" s="157">
        <v>10</v>
      </c>
      <c r="H14" s="167"/>
      <c r="I14" s="168"/>
    </row>
    <row r="15" spans="1:9" ht="38.25" x14ac:dyDescent="0.25">
      <c r="A15" s="165" t="s">
        <v>228</v>
      </c>
      <c r="B15" s="155" t="s">
        <v>228</v>
      </c>
      <c r="C15" s="155" t="s">
        <v>228</v>
      </c>
      <c r="D15" s="166" t="s">
        <v>228</v>
      </c>
      <c r="E15" s="155" t="s">
        <v>238</v>
      </c>
      <c r="F15" s="156" t="s">
        <v>230</v>
      </c>
      <c r="G15" s="157">
        <v>6</v>
      </c>
      <c r="H15" s="167"/>
      <c r="I15" s="168"/>
    </row>
    <row r="16" spans="1:9" ht="20.25" x14ac:dyDescent="0.3">
      <c r="A16" s="160"/>
      <c r="B16" s="161" t="s">
        <v>239</v>
      </c>
      <c r="C16" s="162"/>
      <c r="D16" s="162"/>
      <c r="E16" s="162"/>
      <c r="F16" s="163"/>
      <c r="G16" s="164">
        <v>1</v>
      </c>
      <c r="H16" s="274">
        <v>0</v>
      </c>
      <c r="I16" s="275"/>
    </row>
    <row r="17" spans="1:9" x14ac:dyDescent="0.25">
      <c r="A17" s="165" t="s">
        <v>228</v>
      </c>
      <c r="B17" s="155" t="s">
        <v>228</v>
      </c>
      <c r="C17" s="155" t="s">
        <v>228</v>
      </c>
      <c r="D17" s="166" t="s">
        <v>228</v>
      </c>
      <c r="E17" s="155" t="s">
        <v>240</v>
      </c>
      <c r="F17" s="156" t="s">
        <v>230</v>
      </c>
      <c r="G17" s="157">
        <v>1</v>
      </c>
      <c r="H17" s="167"/>
      <c r="I17" s="168"/>
    </row>
    <row r="18" spans="1:9" x14ac:dyDescent="0.25">
      <c r="A18" s="165" t="s">
        <v>228</v>
      </c>
      <c r="B18" s="169" t="s">
        <v>228</v>
      </c>
      <c r="C18" s="155" t="s">
        <v>228</v>
      </c>
      <c r="D18" s="166" t="s">
        <v>228</v>
      </c>
      <c r="E18" s="155" t="s">
        <v>241</v>
      </c>
      <c r="F18" s="156" t="s">
        <v>230</v>
      </c>
      <c r="G18" s="157">
        <v>1</v>
      </c>
      <c r="H18" s="167"/>
      <c r="I18" s="168"/>
    </row>
    <row r="19" spans="1:9" ht="20.25" x14ac:dyDescent="0.3">
      <c r="A19" s="160"/>
      <c r="B19" s="161" t="s">
        <v>242</v>
      </c>
      <c r="C19" s="162"/>
      <c r="D19" s="162"/>
      <c r="E19" s="162"/>
      <c r="F19" s="163"/>
      <c r="G19" s="164">
        <v>1</v>
      </c>
      <c r="H19" s="274">
        <v>0</v>
      </c>
      <c r="I19" s="275"/>
    </row>
    <row r="20" spans="1:9" x14ac:dyDescent="0.25">
      <c r="A20" s="165" t="s">
        <v>228</v>
      </c>
      <c r="B20" s="155" t="s">
        <v>228</v>
      </c>
      <c r="C20" s="154" t="s">
        <v>228</v>
      </c>
      <c r="D20" s="170" t="s">
        <v>228</v>
      </c>
      <c r="E20" s="155" t="s">
        <v>243</v>
      </c>
      <c r="F20" s="156" t="s">
        <v>230</v>
      </c>
      <c r="G20" s="157">
        <v>34</v>
      </c>
      <c r="H20" s="167"/>
      <c r="I20" s="168"/>
    </row>
    <row r="21" spans="1:9" x14ac:dyDescent="0.25">
      <c r="A21" s="165" t="s">
        <v>228</v>
      </c>
      <c r="B21" s="155" t="s">
        <v>228</v>
      </c>
      <c r="C21" s="154" t="s">
        <v>228</v>
      </c>
      <c r="D21" s="170" t="s">
        <v>228</v>
      </c>
      <c r="E21" s="155" t="s">
        <v>244</v>
      </c>
      <c r="F21" s="156" t="s">
        <v>230</v>
      </c>
      <c r="G21" s="157">
        <v>18</v>
      </c>
      <c r="H21" s="167"/>
      <c r="I21" s="168"/>
    </row>
    <row r="22" spans="1:9" x14ac:dyDescent="0.25">
      <c r="A22" s="165" t="s">
        <v>228</v>
      </c>
      <c r="B22" s="155" t="s">
        <v>228</v>
      </c>
      <c r="C22" s="154" t="s">
        <v>228</v>
      </c>
      <c r="D22" s="170" t="s">
        <v>228</v>
      </c>
      <c r="E22" s="155" t="s">
        <v>245</v>
      </c>
      <c r="F22" s="156" t="s">
        <v>230</v>
      </c>
      <c r="G22" s="157">
        <v>2</v>
      </c>
      <c r="H22" s="167"/>
      <c r="I22" s="168"/>
    </row>
    <row r="23" spans="1:9" x14ac:dyDescent="0.25">
      <c r="A23" s="165"/>
      <c r="B23" s="155"/>
      <c r="C23" s="154" t="s">
        <v>228</v>
      </c>
      <c r="D23" s="170" t="s">
        <v>228</v>
      </c>
      <c r="E23" s="155" t="s">
        <v>246</v>
      </c>
      <c r="F23" s="156" t="s">
        <v>230</v>
      </c>
      <c r="G23" s="157">
        <v>5</v>
      </c>
      <c r="H23" s="167"/>
      <c r="I23" s="168"/>
    </row>
    <row r="24" spans="1:9" x14ac:dyDescent="0.25">
      <c r="A24" s="165" t="s">
        <v>228</v>
      </c>
      <c r="B24" s="155" t="s">
        <v>228</v>
      </c>
      <c r="C24" s="154" t="s">
        <v>228</v>
      </c>
      <c r="D24" s="170" t="s">
        <v>228</v>
      </c>
      <c r="E24" s="171" t="s">
        <v>247</v>
      </c>
      <c r="F24" s="172" t="s">
        <v>233</v>
      </c>
      <c r="G24" s="157">
        <v>1</v>
      </c>
      <c r="H24" s="173"/>
      <c r="I24" s="168"/>
    </row>
    <row r="25" spans="1:9" x14ac:dyDescent="0.25">
      <c r="A25" s="165" t="s">
        <v>228</v>
      </c>
      <c r="B25" s="155" t="s">
        <v>228</v>
      </c>
      <c r="C25" s="154" t="s">
        <v>228</v>
      </c>
      <c r="D25" s="170" t="s">
        <v>228</v>
      </c>
      <c r="E25" s="171" t="s">
        <v>248</v>
      </c>
      <c r="F25" s="172" t="s">
        <v>230</v>
      </c>
      <c r="G25" s="157">
        <v>10</v>
      </c>
      <c r="H25" s="173"/>
      <c r="I25" s="168"/>
    </row>
    <row r="26" spans="1:9" x14ac:dyDescent="0.25">
      <c r="A26" s="165" t="s">
        <v>228</v>
      </c>
      <c r="B26" s="155" t="s">
        <v>228</v>
      </c>
      <c r="C26" s="154" t="s">
        <v>228</v>
      </c>
      <c r="D26" s="170" t="s">
        <v>228</v>
      </c>
      <c r="E26" s="171" t="s">
        <v>249</v>
      </c>
      <c r="F26" s="172" t="s">
        <v>230</v>
      </c>
      <c r="G26" s="157">
        <v>1</v>
      </c>
      <c r="H26" s="173"/>
      <c r="I26" s="168"/>
    </row>
    <row r="27" spans="1:9" ht="25.5" x14ac:dyDescent="0.25">
      <c r="A27" s="165" t="s">
        <v>228</v>
      </c>
      <c r="B27" s="155" t="s">
        <v>228</v>
      </c>
      <c r="C27" s="154" t="s">
        <v>228</v>
      </c>
      <c r="D27" s="170" t="s">
        <v>228</v>
      </c>
      <c r="E27" s="155" t="s">
        <v>250</v>
      </c>
      <c r="F27" s="156" t="s">
        <v>230</v>
      </c>
      <c r="G27" s="157">
        <v>10</v>
      </c>
      <c r="H27" s="167"/>
      <c r="I27" s="168"/>
    </row>
    <row r="28" spans="1:9" ht="20.25" x14ac:dyDescent="0.3">
      <c r="A28" s="160"/>
      <c r="B28" s="161" t="s">
        <v>251</v>
      </c>
      <c r="C28" s="162"/>
      <c r="D28" s="162"/>
      <c r="E28" s="162"/>
      <c r="F28" s="163"/>
      <c r="G28" s="164">
        <v>1</v>
      </c>
      <c r="H28" s="274">
        <v>0</v>
      </c>
      <c r="I28" s="275"/>
    </row>
    <row r="29" spans="1:9" x14ac:dyDescent="0.25">
      <c r="A29" s="165" t="s">
        <v>228</v>
      </c>
      <c r="B29" s="155" t="s">
        <v>228</v>
      </c>
      <c r="C29" s="155" t="s">
        <v>228</v>
      </c>
      <c r="D29" s="170" t="s">
        <v>228</v>
      </c>
      <c r="E29" s="155" t="s">
        <v>252</v>
      </c>
      <c r="F29" s="156" t="s">
        <v>253</v>
      </c>
      <c r="G29" s="174">
        <v>603.20000000000005</v>
      </c>
      <c r="H29" s="167"/>
      <c r="I29" s="168"/>
    </row>
    <row r="30" spans="1:9" x14ac:dyDescent="0.25">
      <c r="A30" s="165" t="s">
        <v>228</v>
      </c>
      <c r="B30" s="155" t="s">
        <v>228</v>
      </c>
      <c r="C30" s="155" t="s">
        <v>228</v>
      </c>
      <c r="D30" s="170" t="s">
        <v>228</v>
      </c>
      <c r="E30" s="155" t="s">
        <v>254</v>
      </c>
      <c r="F30" s="156" t="s">
        <v>253</v>
      </c>
      <c r="G30" s="174">
        <v>50.7</v>
      </c>
      <c r="H30" s="167"/>
      <c r="I30" s="168"/>
    </row>
    <row r="31" spans="1:9" x14ac:dyDescent="0.25">
      <c r="A31" s="165" t="s">
        <v>228</v>
      </c>
      <c r="B31" s="155" t="s">
        <v>228</v>
      </c>
      <c r="C31" s="155" t="s">
        <v>228</v>
      </c>
      <c r="D31" s="170" t="s">
        <v>228</v>
      </c>
      <c r="E31" s="155" t="s">
        <v>255</v>
      </c>
      <c r="F31" s="156" t="s">
        <v>253</v>
      </c>
      <c r="G31" s="174">
        <v>57.2</v>
      </c>
      <c r="H31" s="167"/>
      <c r="I31" s="168"/>
    </row>
    <row r="32" spans="1:9" x14ac:dyDescent="0.25">
      <c r="A32" s="165" t="s">
        <v>228</v>
      </c>
      <c r="B32" s="155" t="s">
        <v>228</v>
      </c>
      <c r="C32" s="155" t="s">
        <v>228</v>
      </c>
      <c r="D32" s="170" t="s">
        <v>228</v>
      </c>
      <c r="E32" s="155" t="s">
        <v>256</v>
      </c>
      <c r="F32" s="156" t="s">
        <v>253</v>
      </c>
      <c r="G32" s="174">
        <v>14.170000000000002</v>
      </c>
      <c r="H32" s="167"/>
      <c r="I32" s="168"/>
    </row>
    <row r="33" spans="1:9" x14ac:dyDescent="0.25">
      <c r="A33" s="165" t="s">
        <v>228</v>
      </c>
      <c r="B33" s="155" t="s">
        <v>228</v>
      </c>
      <c r="C33" s="155" t="s">
        <v>228</v>
      </c>
      <c r="D33" s="170" t="s">
        <v>228</v>
      </c>
      <c r="E33" s="155" t="s">
        <v>257</v>
      </c>
      <c r="F33" s="156" t="s">
        <v>230</v>
      </c>
      <c r="G33" s="157">
        <v>30</v>
      </c>
      <c r="H33" s="167"/>
      <c r="I33" s="168"/>
    </row>
    <row r="34" spans="1:9" x14ac:dyDescent="0.25">
      <c r="A34" s="165" t="s">
        <v>228</v>
      </c>
      <c r="B34" s="155" t="s">
        <v>228</v>
      </c>
      <c r="C34" s="155" t="s">
        <v>228</v>
      </c>
      <c r="D34" s="170" t="s">
        <v>228</v>
      </c>
      <c r="E34" s="155" t="s">
        <v>258</v>
      </c>
      <c r="F34" s="156" t="s">
        <v>230</v>
      </c>
      <c r="G34" s="157">
        <v>6</v>
      </c>
      <c r="H34" s="167"/>
      <c r="I34" s="168"/>
    </row>
    <row r="35" spans="1:9" x14ac:dyDescent="0.25">
      <c r="A35" s="165" t="s">
        <v>228</v>
      </c>
      <c r="B35" s="155" t="s">
        <v>228</v>
      </c>
      <c r="C35" s="155" t="s">
        <v>228</v>
      </c>
      <c r="D35" s="170" t="s">
        <v>228</v>
      </c>
      <c r="E35" s="155" t="s">
        <v>259</v>
      </c>
      <c r="F35" s="156" t="s">
        <v>230</v>
      </c>
      <c r="G35" s="157">
        <v>2</v>
      </c>
      <c r="H35" s="167"/>
      <c r="I35" s="168"/>
    </row>
    <row r="36" spans="1:9" x14ac:dyDescent="0.25">
      <c r="A36" s="165" t="s">
        <v>228</v>
      </c>
      <c r="B36" s="155" t="s">
        <v>228</v>
      </c>
      <c r="C36" s="155" t="s">
        <v>228</v>
      </c>
      <c r="D36" s="170" t="s">
        <v>228</v>
      </c>
      <c r="E36" s="155" t="s">
        <v>260</v>
      </c>
      <c r="F36" s="156" t="s">
        <v>230</v>
      </c>
      <c r="G36" s="157">
        <v>4</v>
      </c>
      <c r="H36" s="167"/>
      <c r="I36" s="168"/>
    </row>
    <row r="37" spans="1:9" x14ac:dyDescent="0.25">
      <c r="A37" s="165" t="s">
        <v>228</v>
      </c>
      <c r="B37" s="155" t="s">
        <v>228</v>
      </c>
      <c r="C37" s="155" t="s">
        <v>228</v>
      </c>
      <c r="D37" s="170" t="s">
        <v>228</v>
      </c>
      <c r="E37" s="155" t="s">
        <v>261</v>
      </c>
      <c r="F37" s="156" t="s">
        <v>230</v>
      </c>
      <c r="G37" s="157">
        <v>2</v>
      </c>
      <c r="H37" s="167"/>
      <c r="I37" s="168"/>
    </row>
    <row r="38" spans="1:9" ht="20.25" x14ac:dyDescent="0.3">
      <c r="A38" s="160"/>
      <c r="B38" s="161" t="s">
        <v>262</v>
      </c>
      <c r="C38" s="162"/>
      <c r="D38" s="162"/>
      <c r="E38" s="162"/>
      <c r="F38" s="163"/>
      <c r="G38" s="164">
        <v>1</v>
      </c>
      <c r="H38" s="274">
        <v>0</v>
      </c>
      <c r="I38" s="275"/>
    </row>
    <row r="39" spans="1:9" ht="15.6" customHeight="1" x14ac:dyDescent="0.25">
      <c r="A39" s="165" t="s">
        <v>228</v>
      </c>
      <c r="B39" s="155" t="s">
        <v>228</v>
      </c>
      <c r="C39" s="155" t="s">
        <v>228</v>
      </c>
      <c r="D39" s="170" t="s">
        <v>228</v>
      </c>
      <c r="E39" s="155" t="s">
        <v>263</v>
      </c>
      <c r="F39" s="156" t="s">
        <v>253</v>
      </c>
      <c r="G39" s="174">
        <v>55.9</v>
      </c>
      <c r="H39" s="167"/>
      <c r="I39" s="168"/>
    </row>
    <row r="40" spans="1:9" ht="15.6" customHeight="1" x14ac:dyDescent="0.25">
      <c r="A40" s="165" t="s">
        <v>228</v>
      </c>
      <c r="B40" s="155" t="s">
        <v>228</v>
      </c>
      <c r="C40" s="155" t="s">
        <v>228</v>
      </c>
      <c r="D40" s="170" t="s">
        <v>228</v>
      </c>
      <c r="E40" s="155" t="s">
        <v>263</v>
      </c>
      <c r="F40" s="156" t="s">
        <v>253</v>
      </c>
      <c r="G40" s="174">
        <v>42.9</v>
      </c>
      <c r="H40" s="167"/>
      <c r="I40" s="168"/>
    </row>
    <row r="41" spans="1:9" ht="15.6" customHeight="1" x14ac:dyDescent="0.25">
      <c r="A41" s="165" t="s">
        <v>228</v>
      </c>
      <c r="B41" s="155" t="s">
        <v>228</v>
      </c>
      <c r="C41" s="155" t="s">
        <v>228</v>
      </c>
      <c r="D41" s="170" t="s">
        <v>228</v>
      </c>
      <c r="E41" s="155" t="s">
        <v>263</v>
      </c>
      <c r="F41" s="156" t="s">
        <v>253</v>
      </c>
      <c r="G41" s="174">
        <v>57.2</v>
      </c>
      <c r="H41" s="167"/>
      <c r="I41" s="168"/>
    </row>
    <row r="42" spans="1:9" ht="15.6" customHeight="1" x14ac:dyDescent="0.25">
      <c r="A42" s="165" t="s">
        <v>228</v>
      </c>
      <c r="B42" s="155" t="s">
        <v>228</v>
      </c>
      <c r="C42" s="155" t="s">
        <v>228</v>
      </c>
      <c r="D42" s="170" t="s">
        <v>228</v>
      </c>
      <c r="E42" s="155" t="s">
        <v>263</v>
      </c>
      <c r="F42" s="156" t="s">
        <v>253</v>
      </c>
      <c r="G42" s="174">
        <v>14.3</v>
      </c>
      <c r="H42" s="167"/>
      <c r="I42" s="168"/>
    </row>
    <row r="43" spans="1:9" ht="20.25" x14ac:dyDescent="0.3">
      <c r="A43" s="160"/>
      <c r="B43" s="161" t="s">
        <v>264</v>
      </c>
      <c r="C43" s="162"/>
      <c r="D43" s="162"/>
      <c r="E43" s="162"/>
      <c r="F43" s="163"/>
      <c r="G43" s="164">
        <v>1</v>
      </c>
      <c r="H43" s="274">
        <v>0</v>
      </c>
      <c r="I43" s="275"/>
    </row>
    <row r="44" spans="1:9" x14ac:dyDescent="0.25">
      <c r="A44" s="165" t="s">
        <v>228</v>
      </c>
      <c r="B44" s="155" t="s">
        <v>228</v>
      </c>
      <c r="C44" s="155" t="s">
        <v>228</v>
      </c>
      <c r="D44" s="166" t="s">
        <v>228</v>
      </c>
      <c r="E44" s="155" t="s">
        <v>265</v>
      </c>
      <c r="F44" s="156" t="s">
        <v>230</v>
      </c>
      <c r="G44" s="157">
        <v>1</v>
      </c>
      <c r="H44" s="167"/>
      <c r="I44" s="168"/>
    </row>
    <row r="45" spans="1:9" ht="20.25" x14ac:dyDescent="0.3">
      <c r="A45" s="160"/>
      <c r="B45" s="161" t="s">
        <v>266</v>
      </c>
      <c r="C45" s="162"/>
      <c r="D45" s="162"/>
      <c r="E45" s="162"/>
      <c r="F45" s="163"/>
      <c r="G45" s="164">
        <v>1</v>
      </c>
      <c r="H45" s="274">
        <v>0</v>
      </c>
      <c r="I45" s="275"/>
    </row>
    <row r="46" spans="1:9" x14ac:dyDescent="0.25">
      <c r="A46" s="165" t="s">
        <v>228</v>
      </c>
      <c r="B46" s="155" t="s">
        <v>228</v>
      </c>
      <c r="C46" s="155" t="s">
        <v>228</v>
      </c>
      <c r="D46" s="170" t="s">
        <v>228</v>
      </c>
      <c r="E46" s="155" t="s">
        <v>267</v>
      </c>
      <c r="F46" s="156" t="s">
        <v>233</v>
      </c>
      <c r="G46" s="157">
        <v>1</v>
      </c>
      <c r="H46" s="167"/>
      <c r="I46" s="168"/>
    </row>
    <row r="47" spans="1:9" x14ac:dyDescent="0.25">
      <c r="A47" s="165" t="s">
        <v>228</v>
      </c>
      <c r="B47" s="155" t="s">
        <v>228</v>
      </c>
      <c r="C47" s="155" t="s">
        <v>228</v>
      </c>
      <c r="D47" s="170" t="s">
        <v>228</v>
      </c>
      <c r="E47" s="155" t="s">
        <v>268</v>
      </c>
      <c r="F47" s="156" t="s">
        <v>233</v>
      </c>
      <c r="G47" s="157">
        <v>1</v>
      </c>
      <c r="H47" s="167"/>
      <c r="I47" s="168"/>
    </row>
    <row r="48" spans="1:9" x14ac:dyDescent="0.25">
      <c r="A48" s="165" t="s">
        <v>228</v>
      </c>
      <c r="B48" s="155" t="s">
        <v>228</v>
      </c>
      <c r="C48" s="155" t="s">
        <v>228</v>
      </c>
      <c r="D48" s="170" t="s">
        <v>228</v>
      </c>
      <c r="E48" s="155" t="s">
        <v>269</v>
      </c>
      <c r="F48" s="156" t="s">
        <v>233</v>
      </c>
      <c r="G48" s="157">
        <v>1</v>
      </c>
      <c r="H48" s="167"/>
      <c r="I48" s="168"/>
    </row>
    <row r="49" spans="1:9" x14ac:dyDescent="0.25">
      <c r="A49" s="165" t="s">
        <v>228</v>
      </c>
      <c r="B49" s="155" t="s">
        <v>228</v>
      </c>
      <c r="C49" s="155" t="s">
        <v>228</v>
      </c>
      <c r="D49" s="170" t="s">
        <v>228</v>
      </c>
      <c r="E49" s="155" t="s">
        <v>270</v>
      </c>
      <c r="F49" s="156" t="s">
        <v>233</v>
      </c>
      <c r="G49" s="157">
        <v>1</v>
      </c>
      <c r="H49" s="167"/>
      <c r="I49" s="168"/>
    </row>
    <row r="50" spans="1:9" x14ac:dyDescent="0.25">
      <c r="A50" s="165" t="s">
        <v>228</v>
      </c>
      <c r="B50" s="155" t="s">
        <v>228</v>
      </c>
      <c r="C50" s="155" t="s">
        <v>228</v>
      </c>
      <c r="D50" s="170" t="s">
        <v>228</v>
      </c>
      <c r="E50" s="155" t="s">
        <v>271</v>
      </c>
      <c r="F50" s="156" t="s">
        <v>230</v>
      </c>
      <c r="G50" s="157">
        <v>1</v>
      </c>
      <c r="H50" s="167"/>
      <c r="I50" s="168"/>
    </row>
    <row r="51" spans="1:9" x14ac:dyDescent="0.25">
      <c r="A51" s="165" t="s">
        <v>228</v>
      </c>
      <c r="B51" s="155" t="s">
        <v>228</v>
      </c>
      <c r="C51" s="155" t="s">
        <v>228</v>
      </c>
      <c r="D51" s="170" t="s">
        <v>228</v>
      </c>
      <c r="E51" s="155" t="s">
        <v>272</v>
      </c>
      <c r="F51" s="156" t="s">
        <v>230</v>
      </c>
      <c r="G51" s="157">
        <v>1</v>
      </c>
      <c r="H51" s="167"/>
      <c r="I51" s="168"/>
    </row>
    <row r="52" spans="1:9" x14ac:dyDescent="0.25">
      <c r="A52" s="165" t="s">
        <v>228</v>
      </c>
      <c r="B52" s="155" t="s">
        <v>228</v>
      </c>
      <c r="C52" s="155" t="s">
        <v>228</v>
      </c>
      <c r="D52" s="170" t="s">
        <v>228</v>
      </c>
      <c r="E52" s="155" t="s">
        <v>273</v>
      </c>
      <c r="F52" s="156" t="s">
        <v>233</v>
      </c>
      <c r="G52" s="157">
        <v>1</v>
      </c>
      <c r="H52" s="167"/>
      <c r="I52" s="168"/>
    </row>
    <row r="53" spans="1:9" x14ac:dyDescent="0.25">
      <c r="A53" s="165" t="s">
        <v>228</v>
      </c>
      <c r="B53" s="155" t="s">
        <v>228</v>
      </c>
      <c r="C53" s="155" t="s">
        <v>228</v>
      </c>
      <c r="D53" s="170" t="s">
        <v>228</v>
      </c>
      <c r="E53" s="155" t="s">
        <v>274</v>
      </c>
      <c r="F53" s="156" t="s">
        <v>230</v>
      </c>
      <c r="G53" s="157">
        <v>1</v>
      </c>
      <c r="H53" s="167"/>
      <c r="I53" s="168"/>
    </row>
    <row r="54" spans="1:9" x14ac:dyDescent="0.25">
      <c r="A54" s="165" t="s">
        <v>228</v>
      </c>
      <c r="B54" s="155" t="s">
        <v>228</v>
      </c>
      <c r="C54" s="155" t="s">
        <v>228</v>
      </c>
      <c r="D54" s="170" t="s">
        <v>228</v>
      </c>
      <c r="E54" s="155" t="s">
        <v>275</v>
      </c>
      <c r="F54" s="156" t="s">
        <v>276</v>
      </c>
      <c r="G54" s="157">
        <v>1080</v>
      </c>
      <c r="H54" s="167"/>
      <c r="I54" s="168"/>
    </row>
    <row r="55" spans="1:9" x14ac:dyDescent="0.25">
      <c r="A55" s="165" t="s">
        <v>228</v>
      </c>
      <c r="B55" s="155" t="s">
        <v>228</v>
      </c>
      <c r="C55" s="155" t="s">
        <v>228</v>
      </c>
      <c r="D55" s="170" t="s">
        <v>228</v>
      </c>
      <c r="E55" s="155" t="s">
        <v>277</v>
      </c>
      <c r="F55" s="156" t="s">
        <v>276</v>
      </c>
      <c r="G55" s="157">
        <v>1080</v>
      </c>
      <c r="H55" s="167"/>
      <c r="I55" s="168"/>
    </row>
    <row r="56" spans="1:9" x14ac:dyDescent="0.25">
      <c r="A56" s="175" t="s">
        <v>228</v>
      </c>
      <c r="B56" s="176" t="s">
        <v>228</v>
      </c>
      <c r="C56" s="176" t="s">
        <v>228</v>
      </c>
      <c r="D56" s="176" t="s">
        <v>228</v>
      </c>
      <c r="E56" s="176" t="s">
        <v>278</v>
      </c>
      <c r="F56" s="177" t="s">
        <v>233</v>
      </c>
      <c r="G56" s="178">
        <v>1</v>
      </c>
      <c r="H56" s="179"/>
      <c r="I56" s="180"/>
    </row>
    <row r="57" spans="1:9" x14ac:dyDescent="0.25">
      <c r="A57" s="245" t="s">
        <v>228</v>
      </c>
      <c r="B57" s="246" t="s">
        <v>228</v>
      </c>
      <c r="C57" s="246" t="s">
        <v>228</v>
      </c>
      <c r="D57" s="246" t="s">
        <v>228</v>
      </c>
      <c r="E57" s="246" t="s">
        <v>279</v>
      </c>
      <c r="F57" s="247" t="s">
        <v>230</v>
      </c>
      <c r="G57" s="248">
        <v>1</v>
      </c>
      <c r="H57" s="249"/>
      <c r="I57" s="250"/>
    </row>
    <row r="58" spans="1:9" ht="39" thickBot="1" x14ac:dyDescent="0.3">
      <c r="A58" s="245" t="s">
        <v>228</v>
      </c>
      <c r="B58" s="246" t="s">
        <v>228</v>
      </c>
      <c r="C58" s="246" t="s">
        <v>228</v>
      </c>
      <c r="D58" s="246" t="s">
        <v>228</v>
      </c>
      <c r="E58" s="246" t="s">
        <v>280</v>
      </c>
      <c r="F58" s="247" t="s">
        <v>233</v>
      </c>
      <c r="G58" s="248">
        <v>1</v>
      </c>
      <c r="H58" s="249"/>
      <c r="I58" s="250"/>
    </row>
    <row r="59" spans="1:9" ht="15.75" x14ac:dyDescent="0.25">
      <c r="A59" s="259" t="s">
        <v>281</v>
      </c>
      <c r="B59" s="260"/>
      <c r="C59" s="260"/>
      <c r="D59" s="260"/>
      <c r="E59" s="260"/>
      <c r="F59" s="260"/>
      <c r="G59" s="261"/>
      <c r="H59" s="262">
        <v>0</v>
      </c>
      <c r="I59" s="263"/>
    </row>
    <row r="60" spans="1:9" ht="15.75" x14ac:dyDescent="0.25">
      <c r="A60" s="264">
        <v>0.15</v>
      </c>
      <c r="B60" s="265"/>
      <c r="C60" s="265"/>
      <c r="D60" s="265"/>
      <c r="E60" s="265"/>
      <c r="F60" s="265"/>
      <c r="G60" s="266"/>
      <c r="H60" s="267">
        <f>H59*0.15</f>
        <v>0</v>
      </c>
      <c r="I60" s="268"/>
    </row>
    <row r="61" spans="1:9" ht="16.5" thickBot="1" x14ac:dyDescent="0.3">
      <c r="A61" s="269" t="s">
        <v>282</v>
      </c>
      <c r="B61" s="270"/>
      <c r="C61" s="270"/>
      <c r="D61" s="270"/>
      <c r="E61" s="270"/>
      <c r="F61" s="270"/>
      <c r="G61" s="271"/>
      <c r="H61" s="272">
        <f>H60+H59</f>
        <v>0</v>
      </c>
      <c r="I61" s="273"/>
    </row>
  </sheetData>
  <mergeCells count="18">
    <mergeCell ref="H45:I45"/>
    <mergeCell ref="A2:B2"/>
    <mergeCell ref="C2:G3"/>
    <mergeCell ref="H2:I3"/>
    <mergeCell ref="A3:B3"/>
    <mergeCell ref="H5:I5"/>
    <mergeCell ref="H9:I9"/>
    <mergeCell ref="H16:I16"/>
    <mergeCell ref="H19:I19"/>
    <mergeCell ref="H28:I28"/>
    <mergeCell ref="H38:I38"/>
    <mergeCell ref="H43:I43"/>
    <mergeCell ref="A59:G59"/>
    <mergeCell ref="H59:I59"/>
    <mergeCell ref="A60:G60"/>
    <mergeCell ref="H60:I60"/>
    <mergeCell ref="A61:G61"/>
    <mergeCell ref="H61:I61"/>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38" zoomScaleNormal="100" workbookViewId="0">
      <selection activeCell="H125" sqref="H125"/>
    </sheetView>
  </sheetViews>
  <sheetFormatPr defaultColWidth="9.33203125" defaultRowHeight="15" x14ac:dyDescent="0.25"/>
  <cols>
    <col min="1" max="1" width="6" style="142" customWidth="1"/>
    <col min="2" max="2" width="6.1640625" style="142" customWidth="1"/>
    <col min="3" max="3" width="8.5" style="142" customWidth="1"/>
    <col min="4" max="4" width="8" style="142" customWidth="1"/>
    <col min="5" max="5" width="71.83203125" style="142" customWidth="1"/>
    <col min="6" max="7" width="7.33203125" style="142" customWidth="1"/>
    <col min="8" max="8" width="11.6640625" style="142" customWidth="1"/>
    <col min="9" max="9" width="13.5" style="142" customWidth="1"/>
    <col min="10" max="16384" width="9.33203125" style="142"/>
  </cols>
  <sheetData>
    <row r="1" spans="1:9" ht="16.899999999999999" customHeight="1" thickBot="1" x14ac:dyDescent="0.3"/>
    <row r="2" spans="1:9" x14ac:dyDescent="0.25">
      <c r="A2" s="301" t="s">
        <v>216</v>
      </c>
      <c r="B2" s="301"/>
      <c r="C2" s="302" t="s">
        <v>283</v>
      </c>
      <c r="D2" s="302"/>
      <c r="E2" s="302"/>
      <c r="F2" s="302"/>
      <c r="G2" s="302"/>
      <c r="H2" s="303" t="s">
        <v>284</v>
      </c>
      <c r="I2" s="304"/>
    </row>
    <row r="3" spans="1:9" ht="16.5" x14ac:dyDescent="0.3">
      <c r="A3" s="307">
        <v>16139</v>
      </c>
      <c r="B3" s="307"/>
      <c r="C3" s="302"/>
      <c r="D3" s="302"/>
      <c r="E3" s="302"/>
      <c r="F3" s="302"/>
      <c r="G3" s="302"/>
      <c r="H3" s="305"/>
      <c r="I3" s="306"/>
    </row>
    <row r="4" spans="1:9" ht="41.25" thickBot="1" x14ac:dyDescent="0.3">
      <c r="A4" s="181" t="s">
        <v>218</v>
      </c>
      <c r="B4" s="182" t="s">
        <v>219</v>
      </c>
      <c r="C4" s="182" t="s">
        <v>220</v>
      </c>
      <c r="D4" s="182" t="s">
        <v>221</v>
      </c>
      <c r="E4" s="182" t="s">
        <v>222</v>
      </c>
      <c r="F4" s="182" t="s">
        <v>223</v>
      </c>
      <c r="G4" s="183" t="s">
        <v>224</v>
      </c>
      <c r="H4" s="184" t="s">
        <v>225</v>
      </c>
      <c r="I4" s="185" t="s">
        <v>285</v>
      </c>
    </row>
    <row r="5" spans="1:9" ht="20.25" x14ac:dyDescent="0.3">
      <c r="A5" s="186"/>
      <c r="B5" s="187" t="s">
        <v>286</v>
      </c>
      <c r="C5" s="188"/>
      <c r="D5" s="188"/>
      <c r="E5" s="188"/>
      <c r="F5" s="188"/>
      <c r="G5" s="189">
        <v>1</v>
      </c>
      <c r="H5" s="288">
        <v>0</v>
      </c>
      <c r="I5" s="289"/>
    </row>
    <row r="6" spans="1:9" ht="51" x14ac:dyDescent="0.25">
      <c r="A6" s="190" t="s">
        <v>228</v>
      </c>
      <c r="B6" s="155" t="s">
        <v>228</v>
      </c>
      <c r="C6" s="155" t="s">
        <v>228</v>
      </c>
      <c r="D6" s="155" t="s">
        <v>228</v>
      </c>
      <c r="E6" s="155" t="s">
        <v>287</v>
      </c>
      <c r="F6" s="156" t="s">
        <v>230</v>
      </c>
      <c r="G6" s="191">
        <v>1</v>
      </c>
      <c r="H6" s="167"/>
      <c r="I6" s="168"/>
    </row>
    <row r="7" spans="1:9" ht="20.25" x14ac:dyDescent="0.3">
      <c r="A7" s="192"/>
      <c r="B7" s="161" t="s">
        <v>288</v>
      </c>
      <c r="C7" s="162"/>
      <c r="D7" s="162"/>
      <c r="E7" s="162"/>
      <c r="F7" s="162"/>
      <c r="G7" s="193">
        <v>1</v>
      </c>
      <c r="H7" s="274">
        <v>0</v>
      </c>
      <c r="I7" s="275"/>
    </row>
    <row r="8" spans="1:9" x14ac:dyDescent="0.25">
      <c r="A8" s="194" t="s">
        <v>228</v>
      </c>
      <c r="B8" s="195" t="s">
        <v>228</v>
      </c>
      <c r="C8" s="195" t="s">
        <v>228</v>
      </c>
      <c r="D8" s="195" t="s">
        <v>228</v>
      </c>
      <c r="E8" s="195" t="s">
        <v>289</v>
      </c>
      <c r="F8" s="196" t="s">
        <v>230</v>
      </c>
      <c r="G8" s="191">
        <v>2</v>
      </c>
      <c r="H8" s="197"/>
      <c r="I8" s="198"/>
    </row>
    <row r="9" spans="1:9" ht="20.25" x14ac:dyDescent="0.3">
      <c r="A9" s="192"/>
      <c r="B9" s="161" t="s">
        <v>290</v>
      </c>
      <c r="C9" s="162"/>
      <c r="D9" s="162"/>
      <c r="E9" s="162"/>
      <c r="F9" s="162"/>
      <c r="G9" s="193">
        <v>1</v>
      </c>
      <c r="H9" s="274">
        <v>0</v>
      </c>
      <c r="I9" s="275"/>
    </row>
    <row r="10" spans="1:9" x14ac:dyDescent="0.25">
      <c r="A10" s="194" t="s">
        <v>228</v>
      </c>
      <c r="B10" s="195" t="s">
        <v>228</v>
      </c>
      <c r="C10" s="195" t="s">
        <v>228</v>
      </c>
      <c r="D10" s="195" t="s">
        <v>228</v>
      </c>
      <c r="E10" s="195" t="s">
        <v>291</v>
      </c>
      <c r="F10" s="196" t="s">
        <v>230</v>
      </c>
      <c r="G10" s="199">
        <v>4</v>
      </c>
      <c r="H10" s="197"/>
      <c r="I10" s="198"/>
    </row>
    <row r="11" spans="1:9" x14ac:dyDescent="0.25">
      <c r="A11" s="194" t="s">
        <v>228</v>
      </c>
      <c r="B11" s="195" t="s">
        <v>228</v>
      </c>
      <c r="C11" s="195" t="s">
        <v>228</v>
      </c>
      <c r="D11" s="195" t="s">
        <v>228</v>
      </c>
      <c r="E11" s="195" t="s">
        <v>292</v>
      </c>
      <c r="F11" s="196" t="s">
        <v>230</v>
      </c>
      <c r="G11" s="199">
        <v>2</v>
      </c>
      <c r="H11" s="197"/>
      <c r="I11" s="198"/>
    </row>
    <row r="12" spans="1:9" x14ac:dyDescent="0.25">
      <c r="A12" s="194" t="s">
        <v>228</v>
      </c>
      <c r="B12" s="195" t="s">
        <v>228</v>
      </c>
      <c r="C12" s="195" t="s">
        <v>228</v>
      </c>
      <c r="D12" s="195" t="s">
        <v>228</v>
      </c>
      <c r="E12" s="195" t="s">
        <v>293</v>
      </c>
      <c r="F12" s="196" t="s">
        <v>230</v>
      </c>
      <c r="G12" s="199">
        <v>2</v>
      </c>
      <c r="H12" s="197"/>
      <c r="I12" s="198"/>
    </row>
    <row r="13" spans="1:9" ht="20.25" x14ac:dyDescent="0.3">
      <c r="A13" s="192"/>
      <c r="B13" s="161" t="s">
        <v>294</v>
      </c>
      <c r="C13" s="162"/>
      <c r="D13" s="162"/>
      <c r="E13" s="162"/>
      <c r="F13" s="162"/>
      <c r="G13" s="193">
        <f>IF(SUM(G14:G112)&gt;0,1,0)</f>
        <v>1</v>
      </c>
      <c r="H13" s="274">
        <v>0</v>
      </c>
      <c r="I13" s="275"/>
    </row>
    <row r="14" spans="1:9" ht="42.6" customHeight="1" x14ac:dyDescent="0.25">
      <c r="A14" s="194"/>
      <c r="B14" s="195" t="s">
        <v>228</v>
      </c>
      <c r="C14" s="195" t="s">
        <v>228</v>
      </c>
      <c r="D14" s="195" t="s">
        <v>228</v>
      </c>
      <c r="E14" s="195" t="s">
        <v>295</v>
      </c>
      <c r="F14" s="196" t="s">
        <v>230</v>
      </c>
      <c r="G14" s="191">
        <v>2</v>
      </c>
      <c r="H14" s="197"/>
      <c r="I14" s="168"/>
    </row>
    <row r="15" spans="1:9" ht="45.6" customHeight="1" x14ac:dyDescent="0.25">
      <c r="A15" s="194"/>
      <c r="B15" s="195" t="s">
        <v>228</v>
      </c>
      <c r="C15" s="195" t="s">
        <v>228</v>
      </c>
      <c r="D15" s="195" t="s">
        <v>228</v>
      </c>
      <c r="E15" s="195" t="s">
        <v>295</v>
      </c>
      <c r="F15" s="196" t="s">
        <v>230</v>
      </c>
      <c r="G15" s="191">
        <v>2</v>
      </c>
      <c r="H15" s="197"/>
      <c r="I15" s="168"/>
    </row>
    <row r="16" spans="1:9" x14ac:dyDescent="0.25">
      <c r="A16" s="194"/>
      <c r="B16" s="195" t="s">
        <v>228</v>
      </c>
      <c r="C16" s="195" t="s">
        <v>228</v>
      </c>
      <c r="D16" s="195" t="s">
        <v>228</v>
      </c>
      <c r="E16" s="195" t="s">
        <v>296</v>
      </c>
      <c r="F16" s="196" t="s">
        <v>230</v>
      </c>
      <c r="G16" s="191">
        <v>2</v>
      </c>
      <c r="H16" s="197"/>
      <c r="I16" s="168"/>
    </row>
    <row r="17" spans="1:9" ht="20.25" x14ac:dyDescent="0.3">
      <c r="A17" s="192"/>
      <c r="B17" s="161" t="s">
        <v>297</v>
      </c>
      <c r="C17" s="162"/>
      <c r="D17" s="162"/>
      <c r="E17" s="162"/>
      <c r="F17" s="162"/>
      <c r="G17" s="193">
        <v>1</v>
      </c>
      <c r="H17" s="274">
        <v>0</v>
      </c>
      <c r="I17" s="275"/>
    </row>
    <row r="18" spans="1:9" x14ac:dyDescent="0.25">
      <c r="A18" s="190" t="s">
        <v>228</v>
      </c>
      <c r="B18" s="155" t="s">
        <v>228</v>
      </c>
      <c r="C18" s="155" t="s">
        <v>228</v>
      </c>
      <c r="D18" s="155" t="s">
        <v>228</v>
      </c>
      <c r="E18" s="155" t="s">
        <v>298</v>
      </c>
      <c r="F18" s="156" t="s">
        <v>230</v>
      </c>
      <c r="G18" s="191">
        <v>2</v>
      </c>
      <c r="H18" s="167"/>
      <c r="I18" s="168"/>
    </row>
    <row r="19" spans="1:9" x14ac:dyDescent="0.25">
      <c r="A19" s="190" t="s">
        <v>228</v>
      </c>
      <c r="B19" s="155" t="s">
        <v>228</v>
      </c>
      <c r="C19" s="155" t="s">
        <v>228</v>
      </c>
      <c r="D19" s="155" t="s">
        <v>228</v>
      </c>
      <c r="E19" s="155" t="s">
        <v>299</v>
      </c>
      <c r="F19" s="156" t="s">
        <v>230</v>
      </c>
      <c r="G19" s="191">
        <v>2</v>
      </c>
      <c r="H19" s="167"/>
      <c r="I19" s="168"/>
    </row>
    <row r="20" spans="1:9" ht="20.25" x14ac:dyDescent="0.3">
      <c r="A20" s="192"/>
      <c r="B20" s="161" t="s">
        <v>300</v>
      </c>
      <c r="C20" s="162"/>
      <c r="D20" s="162"/>
      <c r="E20" s="162"/>
      <c r="F20" s="162"/>
      <c r="G20" s="193">
        <v>1</v>
      </c>
      <c r="H20" s="274">
        <v>0</v>
      </c>
      <c r="I20" s="275"/>
    </row>
    <row r="21" spans="1:9" ht="25.5" x14ac:dyDescent="0.25">
      <c r="A21" s="200" t="s">
        <v>228</v>
      </c>
      <c r="B21" s="201" t="s">
        <v>228</v>
      </c>
      <c r="C21" s="201" t="s">
        <v>228</v>
      </c>
      <c r="D21" s="201" t="s">
        <v>228</v>
      </c>
      <c r="E21" s="201" t="s">
        <v>301</v>
      </c>
      <c r="F21" s="202" t="s">
        <v>253</v>
      </c>
      <c r="G21" s="203">
        <v>10.4</v>
      </c>
      <c r="H21" s="204"/>
      <c r="I21" s="205"/>
    </row>
    <row r="22" spans="1:9" ht="25.5" x14ac:dyDescent="0.25">
      <c r="A22" s="200" t="s">
        <v>228</v>
      </c>
      <c r="B22" s="201" t="s">
        <v>228</v>
      </c>
      <c r="C22" s="201" t="s">
        <v>228</v>
      </c>
      <c r="D22" s="201" t="s">
        <v>228</v>
      </c>
      <c r="E22" s="201" t="s">
        <v>302</v>
      </c>
      <c r="F22" s="202" t="s">
        <v>253</v>
      </c>
      <c r="G22" s="203">
        <v>38</v>
      </c>
      <c r="H22" s="204"/>
      <c r="I22" s="205"/>
    </row>
    <row r="23" spans="1:9" ht="25.5" x14ac:dyDescent="0.25">
      <c r="A23" s="200" t="s">
        <v>228</v>
      </c>
      <c r="B23" s="201" t="s">
        <v>228</v>
      </c>
      <c r="C23" s="201" t="s">
        <v>228</v>
      </c>
      <c r="D23" s="201" t="s">
        <v>228</v>
      </c>
      <c r="E23" s="201" t="s">
        <v>303</v>
      </c>
      <c r="F23" s="202" t="s">
        <v>253</v>
      </c>
      <c r="G23" s="203">
        <v>15</v>
      </c>
      <c r="H23" s="204"/>
      <c r="I23" s="205"/>
    </row>
    <row r="24" spans="1:9" x14ac:dyDescent="0.25">
      <c r="A24" s="194" t="s">
        <v>228</v>
      </c>
      <c r="B24" s="195" t="s">
        <v>228</v>
      </c>
      <c r="C24" s="195" t="s">
        <v>228</v>
      </c>
      <c r="D24" s="206" t="s">
        <v>228</v>
      </c>
      <c r="E24" s="207" t="s">
        <v>304</v>
      </c>
      <c r="F24" s="196" t="s">
        <v>230</v>
      </c>
      <c r="G24" s="203">
        <v>4</v>
      </c>
      <c r="H24" s="197"/>
      <c r="I24" s="198"/>
    </row>
    <row r="25" spans="1:9" x14ac:dyDescent="0.25">
      <c r="A25" s="194" t="s">
        <v>228</v>
      </c>
      <c r="B25" s="195" t="s">
        <v>228</v>
      </c>
      <c r="C25" s="195" t="s">
        <v>228</v>
      </c>
      <c r="D25" s="206" t="s">
        <v>228</v>
      </c>
      <c r="E25" s="207" t="s">
        <v>305</v>
      </c>
      <c r="F25" s="196" t="s">
        <v>230</v>
      </c>
      <c r="G25" s="199">
        <v>7</v>
      </c>
      <c r="H25" s="197"/>
      <c r="I25" s="198"/>
    </row>
    <row r="26" spans="1:9" x14ac:dyDescent="0.25">
      <c r="A26" s="194" t="s">
        <v>228</v>
      </c>
      <c r="B26" s="195" t="s">
        <v>228</v>
      </c>
      <c r="C26" s="195" t="s">
        <v>228</v>
      </c>
      <c r="D26" s="206" t="s">
        <v>228</v>
      </c>
      <c r="E26" s="207" t="s">
        <v>306</v>
      </c>
      <c r="F26" s="196" t="s">
        <v>230</v>
      </c>
      <c r="G26" s="203">
        <v>6</v>
      </c>
      <c r="H26" s="197"/>
      <c r="I26" s="198"/>
    </row>
    <row r="27" spans="1:9" x14ac:dyDescent="0.25">
      <c r="A27" s="194" t="s">
        <v>228</v>
      </c>
      <c r="B27" s="195" t="s">
        <v>228</v>
      </c>
      <c r="C27" s="195" t="s">
        <v>228</v>
      </c>
      <c r="D27" s="206" t="s">
        <v>228</v>
      </c>
      <c r="E27" s="207" t="s">
        <v>307</v>
      </c>
      <c r="F27" s="196" t="s">
        <v>230</v>
      </c>
      <c r="G27" s="203">
        <v>20</v>
      </c>
      <c r="H27" s="197"/>
      <c r="I27" s="198"/>
    </row>
    <row r="28" spans="1:9" x14ac:dyDescent="0.25">
      <c r="A28" s="194" t="s">
        <v>228</v>
      </c>
      <c r="B28" s="195" t="s">
        <v>228</v>
      </c>
      <c r="C28" s="195" t="s">
        <v>228</v>
      </c>
      <c r="D28" s="206" t="s">
        <v>228</v>
      </c>
      <c r="E28" s="207" t="s">
        <v>308</v>
      </c>
      <c r="F28" s="196" t="s">
        <v>230</v>
      </c>
      <c r="G28" s="203">
        <v>7</v>
      </c>
      <c r="H28" s="197"/>
      <c r="I28" s="198"/>
    </row>
    <row r="29" spans="1:9" x14ac:dyDescent="0.25">
      <c r="A29" s="165" t="s">
        <v>228</v>
      </c>
      <c r="B29" s="155" t="s">
        <v>228</v>
      </c>
      <c r="C29" s="155" t="s">
        <v>228</v>
      </c>
      <c r="D29" s="208" t="s">
        <v>228</v>
      </c>
      <c r="E29" s="209" t="s">
        <v>309</v>
      </c>
      <c r="F29" s="156" t="s">
        <v>230</v>
      </c>
      <c r="G29" s="203">
        <v>1</v>
      </c>
      <c r="H29" s="167"/>
      <c r="I29" s="168"/>
    </row>
    <row r="30" spans="1:9" ht="25.5" x14ac:dyDescent="0.25">
      <c r="A30" s="190" t="s">
        <v>228</v>
      </c>
      <c r="B30" s="155" t="s">
        <v>228</v>
      </c>
      <c r="C30" s="155" t="s">
        <v>228</v>
      </c>
      <c r="D30" s="208" t="s">
        <v>228</v>
      </c>
      <c r="E30" s="209" t="s">
        <v>310</v>
      </c>
      <c r="F30" s="156" t="s">
        <v>230</v>
      </c>
      <c r="G30" s="203">
        <v>5</v>
      </c>
      <c r="H30" s="167"/>
      <c r="I30" s="168"/>
    </row>
    <row r="31" spans="1:9" x14ac:dyDescent="0.25">
      <c r="A31" s="190" t="s">
        <v>228</v>
      </c>
      <c r="B31" s="155" t="s">
        <v>228</v>
      </c>
      <c r="C31" s="155" t="s">
        <v>228</v>
      </c>
      <c r="D31" s="208" t="s">
        <v>228</v>
      </c>
      <c r="E31" s="209" t="s">
        <v>311</v>
      </c>
      <c r="F31" s="156" t="s">
        <v>230</v>
      </c>
      <c r="G31" s="203">
        <v>2</v>
      </c>
      <c r="H31" s="167"/>
      <c r="I31" s="168"/>
    </row>
    <row r="32" spans="1:9" x14ac:dyDescent="0.25">
      <c r="A32" s="165" t="s">
        <v>228</v>
      </c>
      <c r="B32" s="155" t="s">
        <v>228</v>
      </c>
      <c r="C32" s="155" t="s">
        <v>228</v>
      </c>
      <c r="D32" s="208" t="s">
        <v>228</v>
      </c>
      <c r="E32" s="209" t="s">
        <v>312</v>
      </c>
      <c r="F32" s="156" t="s">
        <v>230</v>
      </c>
      <c r="G32" s="203">
        <v>1</v>
      </c>
      <c r="H32" s="167"/>
      <c r="I32" s="168"/>
    </row>
    <row r="33" spans="1:9" x14ac:dyDescent="0.25">
      <c r="A33" s="190" t="s">
        <v>228</v>
      </c>
      <c r="B33" s="155" t="s">
        <v>228</v>
      </c>
      <c r="C33" s="155" t="s">
        <v>228</v>
      </c>
      <c r="D33" s="208" t="s">
        <v>228</v>
      </c>
      <c r="E33" s="209" t="s">
        <v>313</v>
      </c>
      <c r="F33" s="156" t="s">
        <v>230</v>
      </c>
      <c r="G33" s="203">
        <v>2</v>
      </c>
      <c r="H33" s="167"/>
      <c r="I33" s="168"/>
    </row>
    <row r="34" spans="1:9" x14ac:dyDescent="0.25">
      <c r="A34" s="190" t="s">
        <v>228</v>
      </c>
      <c r="B34" s="201" t="s">
        <v>228</v>
      </c>
      <c r="C34" s="155" t="s">
        <v>228</v>
      </c>
      <c r="D34" s="208" t="s">
        <v>228</v>
      </c>
      <c r="E34" s="209" t="s">
        <v>314</v>
      </c>
      <c r="F34" s="156" t="s">
        <v>230</v>
      </c>
      <c r="G34" s="210">
        <v>1</v>
      </c>
      <c r="H34" s="167"/>
      <c r="I34" s="168"/>
    </row>
    <row r="35" spans="1:9" x14ac:dyDescent="0.25">
      <c r="A35" s="190" t="s">
        <v>228</v>
      </c>
      <c r="B35" s="155" t="s">
        <v>228</v>
      </c>
      <c r="C35" s="155" t="s">
        <v>228</v>
      </c>
      <c r="D35" s="208" t="s">
        <v>228</v>
      </c>
      <c r="E35" s="209" t="s">
        <v>315</v>
      </c>
      <c r="F35" s="156" t="s">
        <v>230</v>
      </c>
      <c r="G35" s="191">
        <v>2</v>
      </c>
      <c r="H35" s="167"/>
      <c r="I35" s="168"/>
    </row>
    <row r="36" spans="1:9" x14ac:dyDescent="0.25">
      <c r="A36" s="190" t="s">
        <v>228</v>
      </c>
      <c r="B36" s="155" t="s">
        <v>228</v>
      </c>
      <c r="C36" s="155" t="s">
        <v>228</v>
      </c>
      <c r="D36" s="155" t="s">
        <v>228</v>
      </c>
      <c r="E36" s="155" t="s">
        <v>316</v>
      </c>
      <c r="F36" s="156" t="s">
        <v>230</v>
      </c>
      <c r="G36" s="203">
        <v>1</v>
      </c>
      <c r="H36" s="167"/>
      <c r="I36" s="168"/>
    </row>
    <row r="37" spans="1:9" x14ac:dyDescent="0.25">
      <c r="A37" s="190" t="s">
        <v>228</v>
      </c>
      <c r="B37" s="155" t="s">
        <v>228</v>
      </c>
      <c r="C37" s="155" t="s">
        <v>228</v>
      </c>
      <c r="D37" s="155" t="s">
        <v>228</v>
      </c>
      <c r="E37" s="155" t="s">
        <v>317</v>
      </c>
      <c r="F37" s="156" t="s">
        <v>230</v>
      </c>
      <c r="G37" s="203">
        <v>1</v>
      </c>
      <c r="H37" s="167"/>
      <c r="I37" s="168"/>
    </row>
    <row r="38" spans="1:9" ht="16.899999999999999" customHeight="1" x14ac:dyDescent="0.25">
      <c r="A38" s="190" t="s">
        <v>228</v>
      </c>
      <c r="B38" s="155" t="s">
        <v>228</v>
      </c>
      <c r="C38" s="155" t="s">
        <v>228</v>
      </c>
      <c r="D38" s="208" t="s">
        <v>228</v>
      </c>
      <c r="E38" s="209" t="s">
        <v>318</v>
      </c>
      <c r="F38" s="156" t="s">
        <v>230</v>
      </c>
      <c r="G38" s="203">
        <v>8</v>
      </c>
      <c r="H38" s="167"/>
      <c r="I38" s="168"/>
    </row>
    <row r="39" spans="1:9" ht="16.149999999999999" customHeight="1" x14ac:dyDescent="0.25">
      <c r="A39" s="190" t="s">
        <v>228</v>
      </c>
      <c r="B39" s="155" t="s">
        <v>228</v>
      </c>
      <c r="C39" s="155" t="s">
        <v>228</v>
      </c>
      <c r="D39" s="208" t="s">
        <v>228</v>
      </c>
      <c r="E39" s="209" t="s">
        <v>319</v>
      </c>
      <c r="F39" s="156" t="s">
        <v>230</v>
      </c>
      <c r="G39" s="203">
        <v>4</v>
      </c>
      <c r="H39" s="167"/>
      <c r="I39" s="168"/>
    </row>
    <row r="40" spans="1:9" ht="20.25" x14ac:dyDescent="0.3">
      <c r="A40" s="192"/>
      <c r="B40" s="161" t="s">
        <v>320</v>
      </c>
      <c r="C40" s="162"/>
      <c r="D40" s="162"/>
      <c r="E40" s="162"/>
      <c r="F40" s="162"/>
      <c r="G40" s="193">
        <v>1</v>
      </c>
      <c r="H40" s="274">
        <v>0</v>
      </c>
      <c r="I40" s="275"/>
    </row>
    <row r="41" spans="1:9" ht="38.25" x14ac:dyDescent="0.25">
      <c r="A41" s="190" t="s">
        <v>228</v>
      </c>
      <c r="B41" s="155" t="s">
        <v>228</v>
      </c>
      <c r="C41" s="155" t="s">
        <v>228</v>
      </c>
      <c r="D41" s="155" t="s">
        <v>228</v>
      </c>
      <c r="E41" s="155" t="s">
        <v>321</v>
      </c>
      <c r="F41" s="156" t="s">
        <v>20</v>
      </c>
      <c r="G41" s="211">
        <v>6</v>
      </c>
      <c r="H41" s="167"/>
      <c r="I41" s="168"/>
    </row>
    <row r="42" spans="1:9" ht="38.25" x14ac:dyDescent="0.25">
      <c r="A42" s="190" t="s">
        <v>228</v>
      </c>
      <c r="B42" s="155" t="s">
        <v>228</v>
      </c>
      <c r="C42" s="155" t="s">
        <v>228</v>
      </c>
      <c r="D42" s="155" t="s">
        <v>228</v>
      </c>
      <c r="E42" s="155" t="s">
        <v>322</v>
      </c>
      <c r="F42" s="156" t="s">
        <v>20</v>
      </c>
      <c r="G42" s="211">
        <v>7</v>
      </c>
      <c r="H42" s="167"/>
      <c r="I42" s="168"/>
    </row>
    <row r="43" spans="1:9" ht="38.25" x14ac:dyDescent="0.25">
      <c r="A43" s="190" t="s">
        <v>228</v>
      </c>
      <c r="B43" s="155" t="s">
        <v>228</v>
      </c>
      <c r="C43" s="155" t="s">
        <v>228</v>
      </c>
      <c r="D43" s="155" t="s">
        <v>228</v>
      </c>
      <c r="E43" s="155" t="s">
        <v>323</v>
      </c>
      <c r="F43" s="156" t="s">
        <v>20</v>
      </c>
      <c r="G43" s="211">
        <v>6.253000000000001</v>
      </c>
      <c r="H43" s="167"/>
      <c r="I43" s="168"/>
    </row>
    <row r="44" spans="1:9" ht="20.25" x14ac:dyDescent="0.3">
      <c r="A44" s="192"/>
      <c r="B44" s="161" t="s">
        <v>266</v>
      </c>
      <c r="C44" s="162"/>
      <c r="D44" s="162"/>
      <c r="E44" s="162"/>
      <c r="F44" s="162"/>
      <c r="G44" s="193">
        <v>1</v>
      </c>
      <c r="H44" s="274">
        <v>0</v>
      </c>
      <c r="I44" s="275"/>
    </row>
    <row r="45" spans="1:9" x14ac:dyDescent="0.25">
      <c r="A45" s="190" t="s">
        <v>228</v>
      </c>
      <c r="B45" s="155" t="s">
        <v>228</v>
      </c>
      <c r="C45" s="155" t="s">
        <v>228</v>
      </c>
      <c r="D45" s="155" t="s">
        <v>228</v>
      </c>
      <c r="E45" s="155" t="s">
        <v>324</v>
      </c>
      <c r="F45" s="156" t="s">
        <v>233</v>
      </c>
      <c r="G45" s="191">
        <v>1</v>
      </c>
      <c r="H45" s="167"/>
      <c r="I45" s="168"/>
    </row>
    <row r="46" spans="1:9" x14ac:dyDescent="0.25">
      <c r="A46" s="190" t="s">
        <v>228</v>
      </c>
      <c r="B46" s="155" t="s">
        <v>228</v>
      </c>
      <c r="C46" s="155" t="s">
        <v>228</v>
      </c>
      <c r="D46" s="155" t="s">
        <v>228</v>
      </c>
      <c r="E46" s="155" t="s">
        <v>325</v>
      </c>
      <c r="F46" s="156" t="s">
        <v>233</v>
      </c>
      <c r="G46" s="191">
        <v>1</v>
      </c>
      <c r="H46" s="167"/>
      <c r="I46" s="168"/>
    </row>
    <row r="47" spans="1:9" x14ac:dyDescent="0.25">
      <c r="A47" s="190" t="s">
        <v>228</v>
      </c>
      <c r="B47" s="155" t="s">
        <v>228</v>
      </c>
      <c r="C47" s="155" t="s">
        <v>228</v>
      </c>
      <c r="D47" s="155" t="s">
        <v>228</v>
      </c>
      <c r="E47" s="155" t="s">
        <v>278</v>
      </c>
      <c r="F47" s="156" t="s">
        <v>233</v>
      </c>
      <c r="G47" s="191">
        <v>1</v>
      </c>
      <c r="H47" s="212"/>
      <c r="I47" s="168"/>
    </row>
    <row r="48" spans="1:9" x14ac:dyDescent="0.25">
      <c r="A48" s="190" t="s">
        <v>228</v>
      </c>
      <c r="B48" s="155" t="s">
        <v>228</v>
      </c>
      <c r="C48" s="155" t="s">
        <v>228</v>
      </c>
      <c r="D48" s="155" t="s">
        <v>228</v>
      </c>
      <c r="E48" s="155" t="s">
        <v>326</v>
      </c>
      <c r="F48" s="156" t="s">
        <v>276</v>
      </c>
      <c r="G48" s="191">
        <v>1080</v>
      </c>
      <c r="H48" s="167"/>
      <c r="I48" s="168"/>
    </row>
    <row r="49" spans="1:9" x14ac:dyDescent="0.25">
      <c r="A49" s="190" t="s">
        <v>228</v>
      </c>
      <c r="B49" s="155" t="s">
        <v>228</v>
      </c>
      <c r="C49" s="155" t="s">
        <v>228</v>
      </c>
      <c r="D49" s="155" t="s">
        <v>228</v>
      </c>
      <c r="E49" s="155" t="s">
        <v>327</v>
      </c>
      <c r="F49" s="156" t="s">
        <v>276</v>
      </c>
      <c r="G49" s="191">
        <v>1080</v>
      </c>
      <c r="H49" s="167"/>
      <c r="I49" s="168"/>
    </row>
    <row r="50" spans="1:9" x14ac:dyDescent="0.25">
      <c r="A50" s="218" t="s">
        <v>228</v>
      </c>
      <c r="B50" s="214" t="s">
        <v>228</v>
      </c>
      <c r="C50" s="214" t="s">
        <v>228</v>
      </c>
      <c r="D50" s="214" t="s">
        <v>228</v>
      </c>
      <c r="E50" s="214" t="s">
        <v>279</v>
      </c>
      <c r="F50" s="215" t="s">
        <v>230</v>
      </c>
      <c r="G50" s="219">
        <v>1</v>
      </c>
      <c r="H50" s="216"/>
      <c r="I50" s="217"/>
    </row>
    <row r="51" spans="1:9" ht="38.25" x14ac:dyDescent="0.25">
      <c r="A51" s="218" t="s">
        <v>228</v>
      </c>
      <c r="B51" s="214" t="s">
        <v>228</v>
      </c>
      <c r="C51" s="214" t="s">
        <v>228</v>
      </c>
      <c r="D51" s="214" t="s">
        <v>228</v>
      </c>
      <c r="E51" s="214" t="s">
        <v>280</v>
      </c>
      <c r="F51" s="215" t="s">
        <v>233</v>
      </c>
      <c r="G51" s="219">
        <v>1</v>
      </c>
      <c r="H51" s="216"/>
      <c r="I51" s="217"/>
    </row>
    <row r="52" spans="1:9" ht="15.75" x14ac:dyDescent="0.25">
      <c r="A52" s="290" t="s">
        <v>281</v>
      </c>
      <c r="B52" s="291"/>
      <c r="C52" s="291"/>
      <c r="D52" s="291"/>
      <c r="E52" s="291"/>
      <c r="F52" s="291"/>
      <c r="G52" s="292"/>
      <c r="H52" s="293">
        <v>0</v>
      </c>
      <c r="I52" s="294"/>
    </row>
    <row r="53" spans="1:9" ht="15.75" x14ac:dyDescent="0.25">
      <c r="A53" s="264">
        <v>0.15</v>
      </c>
      <c r="B53" s="265"/>
      <c r="C53" s="265"/>
      <c r="D53" s="265"/>
      <c r="E53" s="265"/>
      <c r="F53" s="265"/>
      <c r="G53" s="295"/>
      <c r="H53" s="296">
        <f>H52*0.15</f>
        <v>0</v>
      </c>
      <c r="I53" s="297"/>
    </row>
    <row r="54" spans="1:9" ht="16.5" thickBot="1" x14ac:dyDescent="0.3">
      <c r="A54" s="269" t="s">
        <v>282</v>
      </c>
      <c r="B54" s="270"/>
      <c r="C54" s="270"/>
      <c r="D54" s="270"/>
      <c r="E54" s="270"/>
      <c r="F54" s="270"/>
      <c r="G54" s="298"/>
      <c r="H54" s="299">
        <f>H53+H52</f>
        <v>0</v>
      </c>
      <c r="I54" s="300"/>
    </row>
  </sheetData>
  <mergeCells count="18">
    <mergeCell ref="H44:I44"/>
    <mergeCell ref="A2:B2"/>
    <mergeCell ref="C2:G3"/>
    <mergeCell ref="H2:I3"/>
    <mergeCell ref="A3:B3"/>
    <mergeCell ref="H5:I5"/>
    <mergeCell ref="H7:I7"/>
    <mergeCell ref="H9:I9"/>
    <mergeCell ref="H13:I13"/>
    <mergeCell ref="H17:I17"/>
    <mergeCell ref="H20:I20"/>
    <mergeCell ref="H40:I40"/>
    <mergeCell ref="A52:G52"/>
    <mergeCell ref="H52:I52"/>
    <mergeCell ref="A53:G53"/>
    <mergeCell ref="H53:I53"/>
    <mergeCell ref="A54:G54"/>
    <mergeCell ref="H54:I54"/>
  </mergeCells>
  <pageMargins left="0.25" right="0.25"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opLeftCell="A45" zoomScaleNormal="100" workbookViewId="0">
      <selection activeCell="H64" sqref="H64"/>
    </sheetView>
  </sheetViews>
  <sheetFormatPr defaultColWidth="9.33203125" defaultRowHeight="15" x14ac:dyDescent="0.25"/>
  <cols>
    <col min="1" max="2" width="6.1640625" style="142" customWidth="1"/>
    <col min="3" max="3" width="8.33203125" style="142" customWidth="1"/>
    <col min="4" max="4" width="8.1640625" style="142" customWidth="1"/>
    <col min="5" max="5" width="72" style="142" customWidth="1"/>
    <col min="6" max="6" width="7.33203125" style="142" customWidth="1"/>
    <col min="7" max="7" width="7.1640625" style="142" customWidth="1"/>
    <col min="8" max="9" width="11" style="142" customWidth="1"/>
    <col min="10" max="16384" width="9.33203125" style="142"/>
  </cols>
  <sheetData>
    <row r="1" spans="1:9" x14ac:dyDescent="0.25">
      <c r="A1" s="301" t="s">
        <v>216</v>
      </c>
      <c r="B1" s="301"/>
      <c r="C1" s="302" t="s">
        <v>328</v>
      </c>
      <c r="D1" s="302"/>
      <c r="E1" s="302"/>
      <c r="F1" s="302"/>
      <c r="G1" s="302"/>
      <c r="H1" s="303" t="s">
        <v>284</v>
      </c>
      <c r="I1" s="304"/>
    </row>
    <row r="2" spans="1:9" ht="16.5" x14ac:dyDescent="0.3">
      <c r="A2" s="307">
        <v>16139</v>
      </c>
      <c r="B2" s="307"/>
      <c r="C2" s="302"/>
      <c r="D2" s="302"/>
      <c r="E2" s="302"/>
      <c r="F2" s="302"/>
      <c r="G2" s="302"/>
      <c r="H2" s="305"/>
      <c r="I2" s="306"/>
    </row>
    <row r="3" spans="1:9" ht="41.25" thickBot="1" x14ac:dyDescent="0.3">
      <c r="A3" s="181" t="s">
        <v>218</v>
      </c>
      <c r="B3" s="182" t="s">
        <v>219</v>
      </c>
      <c r="C3" s="182" t="s">
        <v>220</v>
      </c>
      <c r="D3" s="182" t="s">
        <v>221</v>
      </c>
      <c r="E3" s="182" t="s">
        <v>222</v>
      </c>
      <c r="F3" s="182" t="s">
        <v>223</v>
      </c>
      <c r="G3" s="183" t="s">
        <v>224</v>
      </c>
      <c r="H3" s="184" t="s">
        <v>225</v>
      </c>
      <c r="I3" s="185" t="s">
        <v>285</v>
      </c>
    </row>
    <row r="4" spans="1:9" ht="20.25" x14ac:dyDescent="0.3">
      <c r="A4" s="186"/>
      <c r="B4" s="187" t="s">
        <v>286</v>
      </c>
      <c r="C4" s="188"/>
      <c r="D4" s="188"/>
      <c r="E4" s="188"/>
      <c r="F4" s="188"/>
      <c r="G4" s="189">
        <v>1</v>
      </c>
      <c r="H4" s="288">
        <v>0</v>
      </c>
      <c r="I4" s="289"/>
    </row>
    <row r="5" spans="1:9" ht="58.9" customHeight="1" x14ac:dyDescent="0.25">
      <c r="A5" s="190" t="s">
        <v>228</v>
      </c>
      <c r="B5" s="155" t="s">
        <v>228</v>
      </c>
      <c r="C5" s="155" t="s">
        <v>228</v>
      </c>
      <c r="D5" s="155" t="s">
        <v>228</v>
      </c>
      <c r="E5" s="155" t="s">
        <v>287</v>
      </c>
      <c r="F5" s="156" t="s">
        <v>230</v>
      </c>
      <c r="G5" s="191">
        <v>1</v>
      </c>
      <c r="H5" s="167"/>
      <c r="I5" s="168"/>
    </row>
    <row r="6" spans="1:9" ht="20.25" x14ac:dyDescent="0.3">
      <c r="A6" s="192"/>
      <c r="B6" s="161" t="s">
        <v>288</v>
      </c>
      <c r="C6" s="162"/>
      <c r="D6" s="162"/>
      <c r="E6" s="162"/>
      <c r="F6" s="162"/>
      <c r="G6" s="193">
        <v>1</v>
      </c>
      <c r="H6" s="274">
        <v>0</v>
      </c>
      <c r="I6" s="275"/>
    </row>
    <row r="7" spans="1:9" x14ac:dyDescent="0.25">
      <c r="A7" s="194" t="s">
        <v>228</v>
      </c>
      <c r="B7" s="195" t="s">
        <v>228</v>
      </c>
      <c r="C7" s="195" t="s">
        <v>228</v>
      </c>
      <c r="D7" s="195" t="s">
        <v>228</v>
      </c>
      <c r="E7" s="195" t="s">
        <v>289</v>
      </c>
      <c r="F7" s="196" t="s">
        <v>230</v>
      </c>
      <c r="G7" s="191">
        <v>2</v>
      </c>
      <c r="H7" s="197"/>
      <c r="I7" s="198"/>
    </row>
    <row r="8" spans="1:9" ht="20.25" x14ac:dyDescent="0.3">
      <c r="A8" s="192"/>
      <c r="B8" s="161" t="s">
        <v>290</v>
      </c>
      <c r="C8" s="162"/>
      <c r="D8" s="162"/>
      <c r="E8" s="162"/>
      <c r="F8" s="162"/>
      <c r="G8" s="193">
        <v>1</v>
      </c>
      <c r="H8" s="274">
        <v>0</v>
      </c>
      <c r="I8" s="275"/>
    </row>
    <row r="9" spans="1:9" x14ac:dyDescent="0.25">
      <c r="A9" s="194" t="s">
        <v>228</v>
      </c>
      <c r="B9" s="195" t="s">
        <v>228</v>
      </c>
      <c r="C9" s="195" t="s">
        <v>228</v>
      </c>
      <c r="D9" s="195" t="s">
        <v>228</v>
      </c>
      <c r="E9" s="195" t="s">
        <v>291</v>
      </c>
      <c r="F9" s="196" t="s">
        <v>230</v>
      </c>
      <c r="G9" s="199">
        <v>6</v>
      </c>
      <c r="H9" s="197"/>
      <c r="I9" s="198"/>
    </row>
    <row r="10" spans="1:9" x14ac:dyDescent="0.25">
      <c r="A10" s="194" t="s">
        <v>228</v>
      </c>
      <c r="B10" s="195" t="s">
        <v>228</v>
      </c>
      <c r="C10" s="195" t="s">
        <v>228</v>
      </c>
      <c r="D10" s="195" t="s">
        <v>228</v>
      </c>
      <c r="E10" s="195" t="s">
        <v>329</v>
      </c>
      <c r="F10" s="196" t="s">
        <v>230</v>
      </c>
      <c r="G10" s="199">
        <v>2</v>
      </c>
      <c r="H10" s="197"/>
      <c r="I10" s="198"/>
    </row>
    <row r="11" spans="1:9" x14ac:dyDescent="0.25">
      <c r="A11" s="194" t="s">
        <v>228</v>
      </c>
      <c r="B11" s="195" t="s">
        <v>228</v>
      </c>
      <c r="C11" s="195" t="s">
        <v>228</v>
      </c>
      <c r="D11" s="195" t="s">
        <v>228</v>
      </c>
      <c r="E11" s="195" t="s">
        <v>330</v>
      </c>
      <c r="F11" s="196" t="s">
        <v>230</v>
      </c>
      <c r="G11" s="191">
        <v>1</v>
      </c>
      <c r="H11" s="197"/>
      <c r="I11" s="198"/>
    </row>
    <row r="12" spans="1:9" x14ac:dyDescent="0.25">
      <c r="A12" s="194" t="s">
        <v>228</v>
      </c>
      <c r="B12" s="195" t="s">
        <v>228</v>
      </c>
      <c r="C12" s="195" t="s">
        <v>228</v>
      </c>
      <c r="D12" s="195" t="s">
        <v>228</v>
      </c>
      <c r="E12" s="195" t="s">
        <v>292</v>
      </c>
      <c r="F12" s="196" t="s">
        <v>230</v>
      </c>
      <c r="G12" s="199">
        <v>4</v>
      </c>
      <c r="H12" s="197"/>
      <c r="I12" s="198"/>
    </row>
    <row r="13" spans="1:9" x14ac:dyDescent="0.25">
      <c r="A13" s="194" t="s">
        <v>228</v>
      </c>
      <c r="B13" s="195" t="s">
        <v>228</v>
      </c>
      <c r="C13" s="195" t="s">
        <v>228</v>
      </c>
      <c r="D13" s="195" t="s">
        <v>228</v>
      </c>
      <c r="E13" s="195" t="s">
        <v>293</v>
      </c>
      <c r="F13" s="196" t="s">
        <v>230</v>
      </c>
      <c r="G13" s="199">
        <v>4</v>
      </c>
      <c r="H13" s="197"/>
      <c r="I13" s="198"/>
    </row>
    <row r="14" spans="1:9" ht="20.25" x14ac:dyDescent="0.3">
      <c r="A14" s="192"/>
      <c r="B14" s="161" t="s">
        <v>294</v>
      </c>
      <c r="C14" s="162"/>
      <c r="D14" s="162"/>
      <c r="E14" s="162"/>
      <c r="F14" s="162"/>
      <c r="G14" s="193">
        <f>IF(SUM(G15:G113)&gt;0,1,0)</f>
        <v>1</v>
      </c>
      <c r="H14" s="274">
        <v>0</v>
      </c>
      <c r="I14" s="275"/>
    </row>
    <row r="15" spans="1:9" ht="38.25" x14ac:dyDescent="0.25">
      <c r="A15" s="194"/>
      <c r="B15" s="195" t="s">
        <v>228</v>
      </c>
      <c r="C15" s="195" t="s">
        <v>228</v>
      </c>
      <c r="D15" s="195" t="s">
        <v>228</v>
      </c>
      <c r="E15" s="195" t="s">
        <v>295</v>
      </c>
      <c r="F15" s="196" t="s">
        <v>230</v>
      </c>
      <c r="G15" s="191">
        <v>4</v>
      </c>
      <c r="H15" s="197"/>
      <c r="I15" s="168"/>
    </row>
    <row r="16" spans="1:9" ht="38.25" x14ac:dyDescent="0.25">
      <c r="A16" s="194"/>
      <c r="B16" s="195" t="s">
        <v>228</v>
      </c>
      <c r="C16" s="195" t="s">
        <v>228</v>
      </c>
      <c r="D16" s="195" t="s">
        <v>228</v>
      </c>
      <c r="E16" s="195" t="s">
        <v>295</v>
      </c>
      <c r="F16" s="196" t="s">
        <v>230</v>
      </c>
      <c r="G16" s="191">
        <v>4</v>
      </c>
      <c r="H16" s="197"/>
      <c r="I16" s="168"/>
    </row>
    <row r="17" spans="1:9" x14ac:dyDescent="0.25">
      <c r="A17" s="194"/>
      <c r="B17" s="195" t="s">
        <v>228</v>
      </c>
      <c r="C17" s="195" t="s">
        <v>228</v>
      </c>
      <c r="D17" s="195" t="s">
        <v>228</v>
      </c>
      <c r="E17" s="195" t="s">
        <v>296</v>
      </c>
      <c r="F17" s="196" t="s">
        <v>230</v>
      </c>
      <c r="G17" s="191">
        <v>4</v>
      </c>
      <c r="H17" s="197"/>
      <c r="I17" s="168"/>
    </row>
    <row r="18" spans="1:9" ht="20.25" x14ac:dyDescent="0.3">
      <c r="A18" s="192"/>
      <c r="B18" s="161" t="s">
        <v>297</v>
      </c>
      <c r="C18" s="162"/>
      <c r="D18" s="162"/>
      <c r="E18" s="162"/>
      <c r="F18" s="162"/>
      <c r="G18" s="193">
        <v>1</v>
      </c>
      <c r="H18" s="274">
        <v>0</v>
      </c>
      <c r="I18" s="275"/>
    </row>
    <row r="19" spans="1:9" x14ac:dyDescent="0.25">
      <c r="A19" s="190" t="s">
        <v>228</v>
      </c>
      <c r="B19" s="155" t="s">
        <v>228</v>
      </c>
      <c r="C19" s="155" t="s">
        <v>228</v>
      </c>
      <c r="D19" s="155" t="s">
        <v>228</v>
      </c>
      <c r="E19" s="155" t="s">
        <v>298</v>
      </c>
      <c r="F19" s="156" t="s">
        <v>230</v>
      </c>
      <c r="G19" s="191">
        <v>4</v>
      </c>
      <c r="H19" s="167"/>
      <c r="I19" s="168"/>
    </row>
    <row r="20" spans="1:9" x14ac:dyDescent="0.25">
      <c r="A20" s="190" t="s">
        <v>228</v>
      </c>
      <c r="B20" s="155" t="s">
        <v>228</v>
      </c>
      <c r="C20" s="155" t="s">
        <v>228</v>
      </c>
      <c r="D20" s="155" t="s">
        <v>228</v>
      </c>
      <c r="E20" s="155" t="s">
        <v>299</v>
      </c>
      <c r="F20" s="156" t="s">
        <v>230</v>
      </c>
      <c r="G20" s="191">
        <v>4</v>
      </c>
      <c r="H20" s="167"/>
      <c r="I20" s="168"/>
    </row>
    <row r="21" spans="1:9" ht="20.25" x14ac:dyDescent="0.3">
      <c r="A21" s="192"/>
      <c r="B21" s="161" t="s">
        <v>300</v>
      </c>
      <c r="C21" s="162"/>
      <c r="D21" s="162"/>
      <c r="E21" s="162"/>
      <c r="F21" s="162"/>
      <c r="G21" s="193">
        <v>1</v>
      </c>
      <c r="H21" s="274">
        <v>0</v>
      </c>
      <c r="I21" s="275"/>
    </row>
    <row r="22" spans="1:9" ht="25.5" x14ac:dyDescent="0.25">
      <c r="A22" s="200" t="s">
        <v>228</v>
      </c>
      <c r="B22" s="201" t="s">
        <v>228</v>
      </c>
      <c r="C22" s="201" t="s">
        <v>228</v>
      </c>
      <c r="D22" s="201" t="s">
        <v>228</v>
      </c>
      <c r="E22" s="201" t="s">
        <v>301</v>
      </c>
      <c r="F22" s="202" t="s">
        <v>253</v>
      </c>
      <c r="G22" s="203">
        <v>11.277500000000002</v>
      </c>
      <c r="H22" s="204"/>
      <c r="I22" s="205"/>
    </row>
    <row r="23" spans="1:9" ht="25.5" x14ac:dyDescent="0.25">
      <c r="A23" s="200" t="s">
        <v>228</v>
      </c>
      <c r="B23" s="201" t="s">
        <v>228</v>
      </c>
      <c r="C23" s="201" t="s">
        <v>228</v>
      </c>
      <c r="D23" s="201" t="s">
        <v>228</v>
      </c>
      <c r="E23" s="201" t="s">
        <v>302</v>
      </c>
      <c r="F23" s="202" t="s">
        <v>253</v>
      </c>
      <c r="G23" s="203">
        <v>92.456000000000003</v>
      </c>
      <c r="H23" s="204"/>
      <c r="I23" s="205"/>
    </row>
    <row r="24" spans="1:9" ht="25.5" x14ac:dyDescent="0.25">
      <c r="A24" s="200" t="s">
        <v>228</v>
      </c>
      <c r="B24" s="201" t="s">
        <v>228</v>
      </c>
      <c r="C24" s="201" t="s">
        <v>228</v>
      </c>
      <c r="D24" s="201" t="s">
        <v>228</v>
      </c>
      <c r="E24" s="201" t="s">
        <v>331</v>
      </c>
      <c r="F24" s="202" t="s">
        <v>253</v>
      </c>
      <c r="G24" s="203">
        <v>2.0540000000000003</v>
      </c>
      <c r="H24" s="204"/>
      <c r="I24" s="205"/>
    </row>
    <row r="25" spans="1:9" ht="25.5" x14ac:dyDescent="0.25">
      <c r="A25" s="200" t="s">
        <v>228</v>
      </c>
      <c r="B25" s="201" t="s">
        <v>228</v>
      </c>
      <c r="C25" s="201" t="s">
        <v>228</v>
      </c>
      <c r="D25" s="201" t="s">
        <v>228</v>
      </c>
      <c r="E25" s="201" t="s">
        <v>303</v>
      </c>
      <c r="F25" s="202" t="s">
        <v>253</v>
      </c>
      <c r="G25" s="203">
        <v>16</v>
      </c>
      <c r="H25" s="204"/>
      <c r="I25" s="205"/>
    </row>
    <row r="26" spans="1:9" x14ac:dyDescent="0.25">
      <c r="A26" s="194" t="s">
        <v>228</v>
      </c>
      <c r="B26" s="195" t="s">
        <v>228</v>
      </c>
      <c r="C26" s="195" t="s">
        <v>228</v>
      </c>
      <c r="D26" s="206" t="s">
        <v>228</v>
      </c>
      <c r="E26" s="207" t="s">
        <v>332</v>
      </c>
      <c r="F26" s="196" t="s">
        <v>230</v>
      </c>
      <c r="G26" s="199">
        <v>1</v>
      </c>
      <c r="H26" s="197"/>
      <c r="I26" s="198"/>
    </row>
    <row r="27" spans="1:9" x14ac:dyDescent="0.25">
      <c r="A27" s="194" t="s">
        <v>228</v>
      </c>
      <c r="B27" s="201" t="s">
        <v>228</v>
      </c>
      <c r="C27" s="195" t="s">
        <v>228</v>
      </c>
      <c r="D27" s="206" t="s">
        <v>228</v>
      </c>
      <c r="E27" s="207" t="s">
        <v>333</v>
      </c>
      <c r="F27" s="196" t="s">
        <v>230</v>
      </c>
      <c r="G27" s="210">
        <v>2</v>
      </c>
      <c r="H27" s="197"/>
      <c r="I27" s="198"/>
    </row>
    <row r="28" spans="1:9" x14ac:dyDescent="0.25">
      <c r="A28" s="194" t="s">
        <v>228</v>
      </c>
      <c r="B28" s="201" t="s">
        <v>228</v>
      </c>
      <c r="C28" s="195" t="s">
        <v>228</v>
      </c>
      <c r="D28" s="206" t="s">
        <v>228</v>
      </c>
      <c r="E28" s="207" t="s">
        <v>334</v>
      </c>
      <c r="F28" s="196" t="s">
        <v>230</v>
      </c>
      <c r="G28" s="210">
        <v>2</v>
      </c>
      <c r="H28" s="197"/>
      <c r="I28" s="198"/>
    </row>
    <row r="29" spans="1:9" x14ac:dyDescent="0.25">
      <c r="A29" s="194" t="s">
        <v>228</v>
      </c>
      <c r="B29" s="201" t="s">
        <v>228</v>
      </c>
      <c r="C29" s="195" t="s">
        <v>228</v>
      </c>
      <c r="D29" s="213" t="s">
        <v>228</v>
      </c>
      <c r="E29" s="207" t="s">
        <v>304</v>
      </c>
      <c r="F29" s="196" t="s">
        <v>230</v>
      </c>
      <c r="G29" s="210">
        <v>4</v>
      </c>
      <c r="H29" s="197"/>
      <c r="I29" s="198"/>
    </row>
    <row r="30" spans="1:9" x14ac:dyDescent="0.25">
      <c r="A30" s="194" t="s">
        <v>228</v>
      </c>
      <c r="B30" s="201" t="s">
        <v>228</v>
      </c>
      <c r="C30" s="195" t="s">
        <v>228</v>
      </c>
      <c r="D30" s="206" t="s">
        <v>228</v>
      </c>
      <c r="E30" s="207" t="s">
        <v>306</v>
      </c>
      <c r="F30" s="196" t="s">
        <v>230</v>
      </c>
      <c r="G30" s="210">
        <v>6</v>
      </c>
      <c r="H30" s="197"/>
      <c r="I30" s="198"/>
    </row>
    <row r="31" spans="1:9" x14ac:dyDescent="0.25">
      <c r="A31" s="194" t="s">
        <v>228</v>
      </c>
      <c r="B31" s="201" t="s">
        <v>228</v>
      </c>
      <c r="C31" s="195" t="s">
        <v>228</v>
      </c>
      <c r="D31" s="206" t="s">
        <v>228</v>
      </c>
      <c r="E31" s="207" t="s">
        <v>307</v>
      </c>
      <c r="F31" s="196" t="s">
        <v>230</v>
      </c>
      <c r="G31" s="210">
        <v>33</v>
      </c>
      <c r="H31" s="197"/>
      <c r="I31" s="198"/>
    </row>
    <row r="32" spans="1:9" x14ac:dyDescent="0.25">
      <c r="A32" s="194" t="s">
        <v>228</v>
      </c>
      <c r="B32" s="201" t="s">
        <v>228</v>
      </c>
      <c r="C32" s="195" t="s">
        <v>228</v>
      </c>
      <c r="D32" s="206" t="s">
        <v>228</v>
      </c>
      <c r="E32" s="207" t="s">
        <v>308</v>
      </c>
      <c r="F32" s="196" t="s">
        <v>230</v>
      </c>
      <c r="G32" s="210">
        <v>7</v>
      </c>
      <c r="H32" s="197"/>
      <c r="I32" s="198"/>
    </row>
    <row r="33" spans="1:9" x14ac:dyDescent="0.25">
      <c r="A33" s="190" t="s">
        <v>228</v>
      </c>
      <c r="B33" s="155" t="s">
        <v>228</v>
      </c>
      <c r="C33" s="155" t="s">
        <v>228</v>
      </c>
      <c r="D33" s="208" t="s">
        <v>228</v>
      </c>
      <c r="E33" s="209" t="s">
        <v>335</v>
      </c>
      <c r="F33" s="156" t="s">
        <v>230</v>
      </c>
      <c r="G33" s="191">
        <v>2</v>
      </c>
      <c r="H33" s="167"/>
      <c r="I33" s="168"/>
    </row>
    <row r="34" spans="1:9" x14ac:dyDescent="0.25">
      <c r="A34" s="190" t="s">
        <v>228</v>
      </c>
      <c r="B34" s="201" t="s">
        <v>228</v>
      </c>
      <c r="C34" s="155" t="s">
        <v>228</v>
      </c>
      <c r="D34" s="208" t="s">
        <v>228</v>
      </c>
      <c r="E34" s="209" t="s">
        <v>309</v>
      </c>
      <c r="F34" s="156" t="s">
        <v>230</v>
      </c>
      <c r="G34" s="210">
        <v>3</v>
      </c>
      <c r="H34" s="167"/>
      <c r="I34" s="168"/>
    </row>
    <row r="35" spans="1:9" ht="25.5" x14ac:dyDescent="0.25">
      <c r="A35" s="190" t="s">
        <v>228</v>
      </c>
      <c r="B35" s="201" t="s">
        <v>228</v>
      </c>
      <c r="C35" s="155" t="s">
        <v>228</v>
      </c>
      <c r="D35" s="208" t="s">
        <v>228</v>
      </c>
      <c r="E35" s="209" t="s">
        <v>310</v>
      </c>
      <c r="F35" s="156" t="s">
        <v>230</v>
      </c>
      <c r="G35" s="210">
        <v>3</v>
      </c>
      <c r="H35" s="167"/>
      <c r="I35" s="168"/>
    </row>
    <row r="36" spans="1:9" x14ac:dyDescent="0.25">
      <c r="A36" s="190" t="s">
        <v>228</v>
      </c>
      <c r="B36" s="201" t="s">
        <v>228</v>
      </c>
      <c r="C36" s="155" t="s">
        <v>228</v>
      </c>
      <c r="D36" s="208" t="s">
        <v>228</v>
      </c>
      <c r="E36" s="209" t="s">
        <v>311</v>
      </c>
      <c r="F36" s="156" t="s">
        <v>230</v>
      </c>
      <c r="G36" s="210">
        <v>1</v>
      </c>
      <c r="H36" s="167"/>
      <c r="I36" s="168"/>
    </row>
    <row r="37" spans="1:9" x14ac:dyDescent="0.25">
      <c r="A37" s="194" t="s">
        <v>228</v>
      </c>
      <c r="B37" s="195" t="s">
        <v>228</v>
      </c>
      <c r="C37" s="195" t="s">
        <v>228</v>
      </c>
      <c r="D37" s="206" t="s">
        <v>228</v>
      </c>
      <c r="E37" s="207" t="s">
        <v>336</v>
      </c>
      <c r="F37" s="196" t="s">
        <v>230</v>
      </c>
      <c r="G37" s="199">
        <v>3</v>
      </c>
      <c r="H37" s="197"/>
      <c r="I37" s="198"/>
    </row>
    <row r="38" spans="1:9" x14ac:dyDescent="0.25">
      <c r="A38" s="190" t="s">
        <v>228</v>
      </c>
      <c r="B38" s="201" t="s">
        <v>228</v>
      </c>
      <c r="C38" s="155" t="s">
        <v>228</v>
      </c>
      <c r="D38" s="208" t="s">
        <v>228</v>
      </c>
      <c r="E38" s="209" t="s">
        <v>313</v>
      </c>
      <c r="F38" s="156" t="s">
        <v>230</v>
      </c>
      <c r="G38" s="210">
        <v>2</v>
      </c>
      <c r="H38" s="167"/>
      <c r="I38" s="168"/>
    </row>
    <row r="39" spans="1:9" x14ac:dyDescent="0.25">
      <c r="A39" s="190" t="s">
        <v>228</v>
      </c>
      <c r="B39" s="201" t="s">
        <v>228</v>
      </c>
      <c r="C39" s="155" t="s">
        <v>228</v>
      </c>
      <c r="D39" s="208" t="s">
        <v>228</v>
      </c>
      <c r="E39" s="209" t="s">
        <v>337</v>
      </c>
      <c r="F39" s="156" t="s">
        <v>230</v>
      </c>
      <c r="G39" s="210">
        <v>4</v>
      </c>
      <c r="H39" s="167"/>
      <c r="I39" s="168"/>
    </row>
    <row r="40" spans="1:9" x14ac:dyDescent="0.25">
      <c r="A40" s="190" t="s">
        <v>228</v>
      </c>
      <c r="B40" s="201" t="s">
        <v>228</v>
      </c>
      <c r="C40" s="155" t="s">
        <v>228</v>
      </c>
      <c r="D40" s="208" t="s">
        <v>228</v>
      </c>
      <c r="E40" s="209" t="s">
        <v>314</v>
      </c>
      <c r="F40" s="156" t="s">
        <v>230</v>
      </c>
      <c r="G40" s="210">
        <v>1</v>
      </c>
      <c r="H40" s="167"/>
      <c r="I40" s="168"/>
    </row>
    <row r="41" spans="1:9" x14ac:dyDescent="0.25">
      <c r="A41" s="190" t="s">
        <v>228</v>
      </c>
      <c r="B41" s="155" t="s">
        <v>228</v>
      </c>
      <c r="C41" s="155" t="s">
        <v>228</v>
      </c>
      <c r="D41" s="208" t="s">
        <v>228</v>
      </c>
      <c r="E41" s="209" t="s">
        <v>338</v>
      </c>
      <c r="F41" s="156" t="s">
        <v>230</v>
      </c>
      <c r="G41" s="191">
        <v>1</v>
      </c>
      <c r="H41" s="167"/>
      <c r="I41" s="168"/>
    </row>
    <row r="42" spans="1:9" x14ac:dyDescent="0.25">
      <c r="A42" s="190" t="s">
        <v>228</v>
      </c>
      <c r="B42" s="155" t="s">
        <v>228</v>
      </c>
      <c r="C42" s="155" t="s">
        <v>228</v>
      </c>
      <c r="D42" s="208" t="s">
        <v>228</v>
      </c>
      <c r="E42" s="209" t="s">
        <v>315</v>
      </c>
      <c r="F42" s="156" t="s">
        <v>230</v>
      </c>
      <c r="G42" s="191">
        <v>2</v>
      </c>
      <c r="H42" s="167"/>
      <c r="I42" s="168"/>
    </row>
    <row r="43" spans="1:9" x14ac:dyDescent="0.25">
      <c r="A43" s="190" t="s">
        <v>228</v>
      </c>
      <c r="B43" s="201" t="s">
        <v>228</v>
      </c>
      <c r="C43" s="155" t="s">
        <v>228</v>
      </c>
      <c r="D43" s="155" t="s">
        <v>228</v>
      </c>
      <c r="E43" s="155" t="s">
        <v>339</v>
      </c>
      <c r="F43" s="156" t="s">
        <v>230</v>
      </c>
      <c r="G43" s="210">
        <v>1</v>
      </c>
      <c r="H43" s="167"/>
      <c r="I43" s="168"/>
    </row>
    <row r="44" spans="1:9" x14ac:dyDescent="0.25">
      <c r="A44" s="190" t="s">
        <v>228</v>
      </c>
      <c r="B44" s="201" t="s">
        <v>228</v>
      </c>
      <c r="C44" s="155" t="s">
        <v>228</v>
      </c>
      <c r="D44" s="155" t="s">
        <v>228</v>
      </c>
      <c r="E44" s="155" t="s">
        <v>340</v>
      </c>
      <c r="F44" s="156" t="s">
        <v>230</v>
      </c>
      <c r="G44" s="210">
        <v>2</v>
      </c>
      <c r="H44" s="167"/>
      <c r="I44" s="168"/>
    </row>
    <row r="45" spans="1:9" x14ac:dyDescent="0.25">
      <c r="A45" s="190" t="s">
        <v>228</v>
      </c>
      <c r="B45" s="155" t="s">
        <v>228</v>
      </c>
      <c r="C45" s="155" t="s">
        <v>228</v>
      </c>
      <c r="D45" s="155" t="s">
        <v>228</v>
      </c>
      <c r="E45" s="155" t="s">
        <v>341</v>
      </c>
      <c r="F45" s="156" t="s">
        <v>230</v>
      </c>
      <c r="G45" s="191">
        <v>2</v>
      </c>
      <c r="H45" s="167"/>
      <c r="I45" s="168"/>
    </row>
    <row r="46" spans="1:9" x14ac:dyDescent="0.25">
      <c r="A46" s="190" t="s">
        <v>228</v>
      </c>
      <c r="B46" s="201" t="s">
        <v>228</v>
      </c>
      <c r="C46" s="155" t="s">
        <v>228</v>
      </c>
      <c r="D46" s="208" t="s">
        <v>228</v>
      </c>
      <c r="E46" s="209" t="s">
        <v>318</v>
      </c>
      <c r="F46" s="156" t="s">
        <v>230</v>
      </c>
      <c r="G46" s="210">
        <v>8</v>
      </c>
      <c r="H46" s="167"/>
      <c r="I46" s="168"/>
    </row>
    <row r="47" spans="1:9" x14ac:dyDescent="0.25">
      <c r="A47" s="190" t="s">
        <v>228</v>
      </c>
      <c r="B47" s="201" t="s">
        <v>228</v>
      </c>
      <c r="C47" s="155" t="s">
        <v>228</v>
      </c>
      <c r="D47" s="208" t="s">
        <v>228</v>
      </c>
      <c r="E47" s="209" t="s">
        <v>319</v>
      </c>
      <c r="F47" s="156" t="s">
        <v>230</v>
      </c>
      <c r="G47" s="210">
        <v>9</v>
      </c>
      <c r="H47" s="167"/>
      <c r="I47" s="168"/>
    </row>
    <row r="48" spans="1:9" x14ac:dyDescent="0.25">
      <c r="A48" s="194" t="s">
        <v>228</v>
      </c>
      <c r="B48" s="195" t="s">
        <v>228</v>
      </c>
      <c r="C48" s="195" t="s">
        <v>228</v>
      </c>
      <c r="D48" s="206" t="s">
        <v>228</v>
      </c>
      <c r="E48" s="207" t="s">
        <v>342</v>
      </c>
      <c r="F48" s="196" t="s">
        <v>230</v>
      </c>
      <c r="G48" s="199">
        <v>1</v>
      </c>
      <c r="H48" s="197"/>
      <c r="I48" s="198"/>
    </row>
    <row r="49" spans="1:9" ht="20.25" x14ac:dyDescent="0.3">
      <c r="A49" s="192"/>
      <c r="B49" s="161" t="s">
        <v>320</v>
      </c>
      <c r="C49" s="162"/>
      <c r="D49" s="162"/>
      <c r="E49" s="162"/>
      <c r="F49" s="162"/>
      <c r="G49" s="193">
        <v>1</v>
      </c>
      <c r="H49" s="274">
        <v>0</v>
      </c>
      <c r="I49" s="275"/>
    </row>
    <row r="50" spans="1:9" ht="38.25" x14ac:dyDescent="0.25">
      <c r="A50" s="190" t="s">
        <v>228</v>
      </c>
      <c r="B50" s="155" t="s">
        <v>228</v>
      </c>
      <c r="C50" s="155" t="s">
        <v>228</v>
      </c>
      <c r="D50" s="155" t="s">
        <v>228</v>
      </c>
      <c r="E50" s="155" t="s">
        <v>321</v>
      </c>
      <c r="F50" s="156" t="s">
        <v>20</v>
      </c>
      <c r="G50" s="211">
        <v>5</v>
      </c>
      <c r="H50" s="167"/>
      <c r="I50" s="168"/>
    </row>
    <row r="51" spans="1:9" ht="38.25" x14ac:dyDescent="0.25">
      <c r="A51" s="190" t="s">
        <v>228</v>
      </c>
      <c r="B51" s="155" t="s">
        <v>228</v>
      </c>
      <c r="C51" s="155" t="s">
        <v>228</v>
      </c>
      <c r="D51" s="155" t="s">
        <v>228</v>
      </c>
      <c r="E51" s="155" t="s">
        <v>322</v>
      </c>
      <c r="F51" s="156" t="s">
        <v>20</v>
      </c>
      <c r="G51" s="211">
        <v>9</v>
      </c>
      <c r="H51" s="167"/>
      <c r="I51" s="168"/>
    </row>
    <row r="52" spans="1:9" ht="38.25" x14ac:dyDescent="0.25">
      <c r="A52" s="190" t="s">
        <v>228</v>
      </c>
      <c r="B52" s="155" t="s">
        <v>228</v>
      </c>
      <c r="C52" s="155" t="s">
        <v>228</v>
      </c>
      <c r="D52" s="155" t="s">
        <v>228</v>
      </c>
      <c r="E52" s="155" t="s">
        <v>323</v>
      </c>
      <c r="F52" s="156" t="s">
        <v>20</v>
      </c>
      <c r="G52" s="211">
        <v>4</v>
      </c>
      <c r="H52" s="167"/>
      <c r="I52" s="168"/>
    </row>
    <row r="53" spans="1:9" ht="20.25" x14ac:dyDescent="0.3">
      <c r="A53" s="192"/>
      <c r="B53" s="161" t="s">
        <v>266</v>
      </c>
      <c r="C53" s="162"/>
      <c r="D53" s="162"/>
      <c r="E53" s="162"/>
      <c r="F53" s="162"/>
      <c r="G53" s="193">
        <v>1</v>
      </c>
      <c r="H53" s="274">
        <v>0</v>
      </c>
      <c r="I53" s="275"/>
    </row>
    <row r="54" spans="1:9" x14ac:dyDescent="0.25">
      <c r="A54" s="190" t="s">
        <v>228</v>
      </c>
      <c r="B54" s="155" t="s">
        <v>228</v>
      </c>
      <c r="C54" s="155" t="s">
        <v>228</v>
      </c>
      <c r="D54" s="155" t="s">
        <v>228</v>
      </c>
      <c r="E54" s="155" t="s">
        <v>324</v>
      </c>
      <c r="F54" s="156" t="s">
        <v>233</v>
      </c>
      <c r="G54" s="191">
        <v>1</v>
      </c>
      <c r="H54" s="167"/>
      <c r="I54" s="168"/>
    </row>
    <row r="55" spans="1:9" x14ac:dyDescent="0.25">
      <c r="A55" s="190" t="s">
        <v>228</v>
      </c>
      <c r="B55" s="155" t="s">
        <v>228</v>
      </c>
      <c r="C55" s="155" t="s">
        <v>228</v>
      </c>
      <c r="D55" s="155" t="s">
        <v>228</v>
      </c>
      <c r="E55" s="155" t="s">
        <v>325</v>
      </c>
      <c r="F55" s="156" t="s">
        <v>233</v>
      </c>
      <c r="G55" s="191">
        <v>1</v>
      </c>
      <c r="H55" s="167"/>
      <c r="I55" s="168"/>
    </row>
    <row r="56" spans="1:9" x14ac:dyDescent="0.25">
      <c r="A56" s="190" t="s">
        <v>228</v>
      </c>
      <c r="B56" s="155" t="s">
        <v>228</v>
      </c>
      <c r="C56" s="155" t="s">
        <v>228</v>
      </c>
      <c r="D56" s="155" t="s">
        <v>228</v>
      </c>
      <c r="E56" s="155" t="s">
        <v>278</v>
      </c>
      <c r="F56" s="156" t="s">
        <v>233</v>
      </c>
      <c r="G56" s="191">
        <v>1</v>
      </c>
      <c r="H56" s="212"/>
      <c r="I56" s="168"/>
    </row>
    <row r="57" spans="1:9" x14ac:dyDescent="0.25">
      <c r="A57" s="190" t="s">
        <v>228</v>
      </c>
      <c r="B57" s="155" t="s">
        <v>228</v>
      </c>
      <c r="C57" s="155" t="s">
        <v>228</v>
      </c>
      <c r="D57" s="155" t="s">
        <v>228</v>
      </c>
      <c r="E57" s="155" t="s">
        <v>326</v>
      </c>
      <c r="F57" s="156" t="s">
        <v>276</v>
      </c>
      <c r="G57" s="191">
        <v>1080</v>
      </c>
      <c r="H57" s="167"/>
      <c r="I57" s="168"/>
    </row>
    <row r="58" spans="1:9" x14ac:dyDescent="0.25">
      <c r="A58" s="190" t="s">
        <v>228</v>
      </c>
      <c r="B58" s="155" t="s">
        <v>228</v>
      </c>
      <c r="C58" s="155" t="s">
        <v>228</v>
      </c>
      <c r="D58" s="155" t="s">
        <v>228</v>
      </c>
      <c r="E58" s="155" t="s">
        <v>327</v>
      </c>
      <c r="F58" s="156" t="s">
        <v>276</v>
      </c>
      <c r="G58" s="191">
        <v>1080</v>
      </c>
      <c r="H58" s="167"/>
      <c r="I58" s="168"/>
    </row>
    <row r="59" spans="1:9" x14ac:dyDescent="0.25">
      <c r="A59" s="218" t="s">
        <v>228</v>
      </c>
      <c r="B59" s="214" t="s">
        <v>228</v>
      </c>
      <c r="C59" s="214" t="s">
        <v>228</v>
      </c>
      <c r="D59" s="214" t="s">
        <v>228</v>
      </c>
      <c r="E59" s="214" t="s">
        <v>279</v>
      </c>
      <c r="F59" s="215" t="s">
        <v>230</v>
      </c>
      <c r="G59" s="219">
        <v>1</v>
      </c>
      <c r="H59" s="216"/>
      <c r="I59" s="217"/>
    </row>
    <row r="60" spans="1:9" ht="38.25" x14ac:dyDescent="0.25">
      <c r="A60" s="218" t="s">
        <v>228</v>
      </c>
      <c r="B60" s="214" t="s">
        <v>228</v>
      </c>
      <c r="C60" s="214" t="s">
        <v>228</v>
      </c>
      <c r="D60" s="214" t="s">
        <v>228</v>
      </c>
      <c r="E60" s="214" t="s">
        <v>280</v>
      </c>
      <c r="F60" s="215" t="s">
        <v>233</v>
      </c>
      <c r="G60" s="219">
        <v>1</v>
      </c>
      <c r="H60" s="216"/>
      <c r="I60" s="217"/>
    </row>
    <row r="61" spans="1:9" ht="15.75" x14ac:dyDescent="0.25">
      <c r="A61" s="290" t="s">
        <v>281</v>
      </c>
      <c r="B61" s="291"/>
      <c r="C61" s="291"/>
      <c r="D61" s="291"/>
      <c r="E61" s="291"/>
      <c r="F61" s="291"/>
      <c r="G61" s="292"/>
      <c r="H61" s="293">
        <v>0</v>
      </c>
      <c r="I61" s="294"/>
    </row>
    <row r="62" spans="1:9" ht="15.75" x14ac:dyDescent="0.25">
      <c r="A62" s="264">
        <v>0.15</v>
      </c>
      <c r="B62" s="265"/>
      <c r="C62" s="265"/>
      <c r="D62" s="265"/>
      <c r="E62" s="265"/>
      <c r="F62" s="265"/>
      <c r="G62" s="295"/>
      <c r="H62" s="296">
        <f>H61*0.15</f>
        <v>0</v>
      </c>
      <c r="I62" s="297"/>
    </row>
    <row r="63" spans="1:9" ht="16.5" thickBot="1" x14ac:dyDescent="0.3">
      <c r="A63" s="269" t="s">
        <v>282</v>
      </c>
      <c r="B63" s="270"/>
      <c r="C63" s="270"/>
      <c r="D63" s="270"/>
      <c r="E63" s="270"/>
      <c r="F63" s="270"/>
      <c r="G63" s="298"/>
      <c r="H63" s="299">
        <f>H62+H61</f>
        <v>0</v>
      </c>
      <c r="I63" s="300"/>
    </row>
  </sheetData>
  <mergeCells count="18">
    <mergeCell ref="H53:I53"/>
    <mergeCell ref="A1:B1"/>
    <mergeCell ref="C1:G2"/>
    <mergeCell ref="H1:I2"/>
    <mergeCell ref="A2:B2"/>
    <mergeCell ref="H4:I4"/>
    <mergeCell ref="H6:I6"/>
    <mergeCell ref="H8:I8"/>
    <mergeCell ref="H14:I14"/>
    <mergeCell ref="H18:I18"/>
    <mergeCell ref="H21:I21"/>
    <mergeCell ref="H49:I49"/>
    <mergeCell ref="A61:G61"/>
    <mergeCell ref="H61:I61"/>
    <mergeCell ref="A62:G62"/>
    <mergeCell ref="H62:I62"/>
    <mergeCell ref="A63:G63"/>
    <mergeCell ref="H63:I63"/>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85" zoomScaleNormal="85" workbookViewId="0">
      <selection activeCell="H1" sqref="H1:I2"/>
    </sheetView>
  </sheetViews>
  <sheetFormatPr defaultColWidth="9.33203125" defaultRowHeight="15" x14ac:dyDescent="0.25"/>
  <cols>
    <col min="1" max="2" width="6.33203125" style="142" customWidth="1"/>
    <col min="3" max="3" width="8.6640625" style="142" customWidth="1"/>
    <col min="4" max="4" width="8.1640625" style="142" customWidth="1"/>
    <col min="5" max="5" width="70.33203125" style="142" customWidth="1"/>
    <col min="6" max="6" width="7.6640625" style="142" customWidth="1"/>
    <col min="7" max="7" width="7.5" style="142" customWidth="1"/>
    <col min="8" max="8" width="11.83203125" style="142" customWidth="1"/>
    <col min="9" max="9" width="15.6640625" style="142" customWidth="1"/>
    <col min="10" max="16384" width="9.33203125" style="142"/>
  </cols>
  <sheetData>
    <row r="1" spans="1:9" x14ac:dyDescent="0.25">
      <c r="A1" s="301" t="s">
        <v>216</v>
      </c>
      <c r="B1" s="301"/>
      <c r="C1" s="302" t="s">
        <v>343</v>
      </c>
      <c r="D1" s="302"/>
      <c r="E1" s="302"/>
      <c r="F1" s="302"/>
      <c r="G1" s="302"/>
      <c r="H1" s="303" t="s">
        <v>284</v>
      </c>
      <c r="I1" s="304"/>
    </row>
    <row r="2" spans="1:9" ht="16.5" x14ac:dyDescent="0.3">
      <c r="A2" s="307">
        <v>16139</v>
      </c>
      <c r="B2" s="307"/>
      <c r="C2" s="302"/>
      <c r="D2" s="302"/>
      <c r="E2" s="302"/>
      <c r="F2" s="302"/>
      <c r="G2" s="302"/>
      <c r="H2" s="305"/>
      <c r="I2" s="306"/>
    </row>
    <row r="3" spans="1:9" ht="41.25" thickBot="1" x14ac:dyDescent="0.3">
      <c r="A3" s="181" t="s">
        <v>218</v>
      </c>
      <c r="B3" s="182" t="s">
        <v>219</v>
      </c>
      <c r="C3" s="182" t="s">
        <v>220</v>
      </c>
      <c r="D3" s="182" t="s">
        <v>221</v>
      </c>
      <c r="E3" s="182" t="s">
        <v>222</v>
      </c>
      <c r="F3" s="182" t="s">
        <v>223</v>
      </c>
      <c r="G3" s="183" t="s">
        <v>224</v>
      </c>
      <c r="H3" s="184" t="s">
        <v>225</v>
      </c>
      <c r="I3" s="185" t="s">
        <v>285</v>
      </c>
    </row>
    <row r="4" spans="1:9" ht="20.25" x14ac:dyDescent="0.3">
      <c r="A4" s="186"/>
      <c r="B4" s="187" t="s">
        <v>286</v>
      </c>
      <c r="C4" s="188"/>
      <c r="D4" s="188"/>
      <c r="E4" s="188"/>
      <c r="F4" s="188"/>
      <c r="G4" s="189">
        <v>1</v>
      </c>
      <c r="H4" s="288">
        <v>0</v>
      </c>
      <c r="I4" s="289"/>
    </row>
    <row r="5" spans="1:9" ht="51" x14ac:dyDescent="0.25">
      <c r="A5" s="190" t="s">
        <v>228</v>
      </c>
      <c r="B5" s="155" t="s">
        <v>228</v>
      </c>
      <c r="C5" s="155" t="s">
        <v>228</v>
      </c>
      <c r="D5" s="155" t="s">
        <v>228</v>
      </c>
      <c r="E5" s="155" t="s">
        <v>287</v>
      </c>
      <c r="F5" s="156" t="s">
        <v>230</v>
      </c>
      <c r="G5" s="191">
        <v>1</v>
      </c>
      <c r="H5" s="167"/>
      <c r="I5" s="168"/>
    </row>
    <row r="6" spans="1:9" ht="20.25" x14ac:dyDescent="0.3">
      <c r="A6" s="192"/>
      <c r="B6" s="161" t="s">
        <v>288</v>
      </c>
      <c r="C6" s="162"/>
      <c r="D6" s="162"/>
      <c r="E6" s="162"/>
      <c r="F6" s="162"/>
      <c r="G6" s="193">
        <v>1</v>
      </c>
      <c r="H6" s="274">
        <v>0</v>
      </c>
      <c r="I6" s="275"/>
    </row>
    <row r="7" spans="1:9" x14ac:dyDescent="0.25">
      <c r="A7" s="194" t="s">
        <v>228</v>
      </c>
      <c r="B7" s="195" t="s">
        <v>228</v>
      </c>
      <c r="C7" s="195" t="s">
        <v>228</v>
      </c>
      <c r="D7" s="195" t="s">
        <v>228</v>
      </c>
      <c r="E7" s="195" t="s">
        <v>289</v>
      </c>
      <c r="F7" s="196" t="s">
        <v>230</v>
      </c>
      <c r="G7" s="191">
        <v>2</v>
      </c>
      <c r="H7" s="197"/>
      <c r="I7" s="198"/>
    </row>
    <row r="8" spans="1:9" ht="20.25" x14ac:dyDescent="0.3">
      <c r="A8" s="192"/>
      <c r="B8" s="161" t="s">
        <v>290</v>
      </c>
      <c r="C8" s="162"/>
      <c r="D8" s="162"/>
      <c r="E8" s="162"/>
      <c r="F8" s="162"/>
      <c r="G8" s="193">
        <v>1</v>
      </c>
      <c r="H8" s="274">
        <v>0</v>
      </c>
      <c r="I8" s="275"/>
    </row>
    <row r="9" spans="1:9" x14ac:dyDescent="0.25">
      <c r="A9" s="194" t="s">
        <v>228</v>
      </c>
      <c r="B9" s="195" t="s">
        <v>228</v>
      </c>
      <c r="C9" s="195" t="s">
        <v>228</v>
      </c>
      <c r="D9" s="195" t="s">
        <v>228</v>
      </c>
      <c r="E9" s="195" t="s">
        <v>291</v>
      </c>
      <c r="F9" s="196" t="s">
        <v>230</v>
      </c>
      <c r="G9" s="199">
        <v>3</v>
      </c>
      <c r="H9" s="197"/>
      <c r="I9" s="198"/>
    </row>
    <row r="10" spans="1:9" x14ac:dyDescent="0.25">
      <c r="A10" s="194" t="s">
        <v>228</v>
      </c>
      <c r="B10" s="195" t="s">
        <v>228</v>
      </c>
      <c r="C10" s="195" t="s">
        <v>228</v>
      </c>
      <c r="D10" s="195" t="s">
        <v>228</v>
      </c>
      <c r="E10" s="195" t="s">
        <v>329</v>
      </c>
      <c r="F10" s="196" t="s">
        <v>230</v>
      </c>
      <c r="G10" s="199">
        <v>7</v>
      </c>
      <c r="H10" s="197"/>
      <c r="I10" s="198"/>
    </row>
    <row r="11" spans="1:9" x14ac:dyDescent="0.25">
      <c r="A11" s="194" t="s">
        <v>228</v>
      </c>
      <c r="B11" s="195" t="s">
        <v>228</v>
      </c>
      <c r="C11" s="195" t="s">
        <v>228</v>
      </c>
      <c r="D11" s="195" t="s">
        <v>228</v>
      </c>
      <c r="E11" s="195" t="s">
        <v>344</v>
      </c>
      <c r="F11" s="196" t="s">
        <v>230</v>
      </c>
      <c r="G11" s="191">
        <v>2</v>
      </c>
      <c r="H11" s="197"/>
      <c r="I11" s="198"/>
    </row>
    <row r="12" spans="1:9" x14ac:dyDescent="0.25">
      <c r="A12" s="194" t="s">
        <v>228</v>
      </c>
      <c r="B12" s="195" t="s">
        <v>228</v>
      </c>
      <c r="C12" s="195" t="s">
        <v>228</v>
      </c>
      <c r="D12" s="195" t="s">
        <v>228</v>
      </c>
      <c r="E12" s="195" t="s">
        <v>292</v>
      </c>
      <c r="F12" s="196" t="s">
        <v>230</v>
      </c>
      <c r="G12" s="199">
        <v>8</v>
      </c>
      <c r="H12" s="197"/>
      <c r="I12" s="198"/>
    </row>
    <row r="13" spans="1:9" x14ac:dyDescent="0.25">
      <c r="A13" s="194" t="s">
        <v>228</v>
      </c>
      <c r="B13" s="195" t="s">
        <v>228</v>
      </c>
      <c r="C13" s="195" t="s">
        <v>228</v>
      </c>
      <c r="D13" s="195" t="s">
        <v>228</v>
      </c>
      <c r="E13" s="195" t="s">
        <v>293</v>
      </c>
      <c r="F13" s="196" t="s">
        <v>230</v>
      </c>
      <c r="G13" s="199">
        <v>1</v>
      </c>
      <c r="H13" s="197"/>
      <c r="I13" s="198"/>
    </row>
    <row r="14" spans="1:9" ht="20.25" x14ac:dyDescent="0.3">
      <c r="A14" s="192"/>
      <c r="B14" s="161" t="s">
        <v>294</v>
      </c>
      <c r="C14" s="162"/>
      <c r="D14" s="162"/>
      <c r="E14" s="162"/>
      <c r="F14" s="162"/>
      <c r="G14" s="193">
        <f>IF(SUM(G15:G113)&gt;0,1,0)</f>
        <v>1</v>
      </c>
      <c r="H14" s="274">
        <v>0</v>
      </c>
      <c r="I14" s="275"/>
    </row>
    <row r="15" spans="1:9" ht="38.25" x14ac:dyDescent="0.25">
      <c r="A15" s="194"/>
      <c r="B15" s="195" t="s">
        <v>228</v>
      </c>
      <c r="C15" s="195" t="s">
        <v>228</v>
      </c>
      <c r="D15" s="195" t="s">
        <v>228</v>
      </c>
      <c r="E15" s="195" t="s">
        <v>295</v>
      </c>
      <c r="F15" s="196" t="s">
        <v>230</v>
      </c>
      <c r="G15" s="191">
        <v>4</v>
      </c>
      <c r="H15" s="197"/>
      <c r="I15" s="168"/>
    </row>
    <row r="16" spans="1:9" ht="38.25" x14ac:dyDescent="0.25">
      <c r="A16" s="194"/>
      <c r="B16" s="195" t="s">
        <v>228</v>
      </c>
      <c r="C16" s="195" t="s">
        <v>228</v>
      </c>
      <c r="D16" s="195" t="s">
        <v>228</v>
      </c>
      <c r="E16" s="195" t="s">
        <v>295</v>
      </c>
      <c r="F16" s="196" t="s">
        <v>230</v>
      </c>
      <c r="G16" s="191">
        <v>4</v>
      </c>
      <c r="H16" s="197"/>
      <c r="I16" s="168"/>
    </row>
    <row r="17" spans="1:9" x14ac:dyDescent="0.25">
      <c r="A17" s="194"/>
      <c r="B17" s="195" t="s">
        <v>228</v>
      </c>
      <c r="C17" s="195" t="s">
        <v>228</v>
      </c>
      <c r="D17" s="195" t="s">
        <v>228</v>
      </c>
      <c r="E17" s="195" t="s">
        <v>296</v>
      </c>
      <c r="F17" s="196" t="s">
        <v>230</v>
      </c>
      <c r="G17" s="191">
        <v>4</v>
      </c>
      <c r="H17" s="197"/>
      <c r="I17" s="168"/>
    </row>
    <row r="18" spans="1:9" ht="20.25" x14ac:dyDescent="0.3">
      <c r="A18" s="192"/>
      <c r="B18" s="161" t="s">
        <v>297</v>
      </c>
      <c r="C18" s="162"/>
      <c r="D18" s="162"/>
      <c r="E18" s="162"/>
      <c r="F18" s="162"/>
      <c r="G18" s="193">
        <v>1</v>
      </c>
      <c r="H18" s="274">
        <v>0</v>
      </c>
      <c r="I18" s="275"/>
    </row>
    <row r="19" spans="1:9" x14ac:dyDescent="0.25">
      <c r="A19" s="190" t="s">
        <v>228</v>
      </c>
      <c r="B19" s="155" t="s">
        <v>228</v>
      </c>
      <c r="C19" s="155" t="s">
        <v>228</v>
      </c>
      <c r="D19" s="155" t="s">
        <v>228</v>
      </c>
      <c r="E19" s="155" t="s">
        <v>298</v>
      </c>
      <c r="F19" s="156" t="s">
        <v>230</v>
      </c>
      <c r="G19" s="191">
        <v>6</v>
      </c>
      <c r="H19" s="167"/>
      <c r="I19" s="168"/>
    </row>
    <row r="20" spans="1:9" x14ac:dyDescent="0.25">
      <c r="A20" s="190" t="s">
        <v>228</v>
      </c>
      <c r="B20" s="155" t="s">
        <v>228</v>
      </c>
      <c r="C20" s="155" t="s">
        <v>228</v>
      </c>
      <c r="D20" s="155" t="s">
        <v>228</v>
      </c>
      <c r="E20" s="155" t="s">
        <v>299</v>
      </c>
      <c r="F20" s="156" t="s">
        <v>230</v>
      </c>
      <c r="G20" s="191">
        <v>4</v>
      </c>
      <c r="H20" s="167"/>
      <c r="I20" s="168"/>
    </row>
    <row r="21" spans="1:9" ht="20.25" x14ac:dyDescent="0.3">
      <c r="A21" s="192"/>
      <c r="B21" s="161" t="s">
        <v>300</v>
      </c>
      <c r="C21" s="162"/>
      <c r="D21" s="162"/>
      <c r="E21" s="162"/>
      <c r="F21" s="162"/>
      <c r="G21" s="193">
        <v>1</v>
      </c>
      <c r="H21" s="274">
        <v>0</v>
      </c>
      <c r="I21" s="275"/>
    </row>
    <row r="22" spans="1:9" ht="25.5" x14ac:dyDescent="0.25">
      <c r="A22" s="200" t="s">
        <v>228</v>
      </c>
      <c r="B22" s="201" t="s">
        <v>228</v>
      </c>
      <c r="C22" s="201" t="s">
        <v>228</v>
      </c>
      <c r="D22" s="201" t="s">
        <v>228</v>
      </c>
      <c r="E22" s="201" t="s">
        <v>301</v>
      </c>
      <c r="F22" s="202" t="s">
        <v>253</v>
      </c>
      <c r="G22" s="203">
        <v>24.57</v>
      </c>
      <c r="H22" s="204"/>
      <c r="I22" s="205"/>
    </row>
    <row r="23" spans="1:9" ht="25.5" x14ac:dyDescent="0.25">
      <c r="A23" s="200" t="s">
        <v>228</v>
      </c>
      <c r="B23" s="201" t="s">
        <v>228</v>
      </c>
      <c r="C23" s="201" t="s">
        <v>228</v>
      </c>
      <c r="D23" s="201" t="s">
        <v>228</v>
      </c>
      <c r="E23" s="201" t="s">
        <v>302</v>
      </c>
      <c r="F23" s="202" t="s">
        <v>253</v>
      </c>
      <c r="G23" s="203">
        <v>67.801500000000004</v>
      </c>
      <c r="H23" s="204"/>
      <c r="I23" s="205"/>
    </row>
    <row r="24" spans="1:9" ht="25.5" x14ac:dyDescent="0.25">
      <c r="A24" s="200" t="s">
        <v>228</v>
      </c>
      <c r="B24" s="201" t="s">
        <v>228</v>
      </c>
      <c r="C24" s="201" t="s">
        <v>228</v>
      </c>
      <c r="D24" s="201" t="s">
        <v>228</v>
      </c>
      <c r="E24" s="201" t="s">
        <v>331</v>
      </c>
      <c r="F24" s="202" t="s">
        <v>253</v>
      </c>
      <c r="G24" s="203">
        <v>2.0540000000000003</v>
      </c>
      <c r="H24" s="204"/>
      <c r="I24" s="205"/>
    </row>
    <row r="25" spans="1:9" ht="25.5" x14ac:dyDescent="0.25">
      <c r="A25" s="200" t="s">
        <v>228</v>
      </c>
      <c r="B25" s="201" t="s">
        <v>228</v>
      </c>
      <c r="C25" s="201" t="s">
        <v>228</v>
      </c>
      <c r="D25" s="201" t="s">
        <v>228</v>
      </c>
      <c r="E25" s="201" t="s">
        <v>303</v>
      </c>
      <c r="F25" s="202" t="s">
        <v>253</v>
      </c>
      <c r="G25" s="203">
        <v>16</v>
      </c>
      <c r="H25" s="204"/>
      <c r="I25" s="205"/>
    </row>
    <row r="26" spans="1:9" x14ac:dyDescent="0.25">
      <c r="A26" s="194" t="s">
        <v>228</v>
      </c>
      <c r="B26" s="195" t="s">
        <v>228</v>
      </c>
      <c r="C26" s="195" t="s">
        <v>228</v>
      </c>
      <c r="D26" s="206" t="s">
        <v>228</v>
      </c>
      <c r="E26" s="207" t="s">
        <v>334</v>
      </c>
      <c r="F26" s="196" t="s">
        <v>230</v>
      </c>
      <c r="G26" s="199">
        <v>2</v>
      </c>
      <c r="H26" s="197"/>
      <c r="I26" s="198"/>
    </row>
    <row r="27" spans="1:9" x14ac:dyDescent="0.25">
      <c r="A27" s="194" t="s">
        <v>228</v>
      </c>
      <c r="B27" s="201" t="s">
        <v>228</v>
      </c>
      <c r="C27" s="195" t="s">
        <v>228</v>
      </c>
      <c r="D27" s="206" t="s">
        <v>228</v>
      </c>
      <c r="E27" s="207" t="s">
        <v>306</v>
      </c>
      <c r="F27" s="196" t="s">
        <v>230</v>
      </c>
      <c r="G27" s="191">
        <v>11</v>
      </c>
      <c r="H27" s="197"/>
      <c r="I27" s="198"/>
    </row>
    <row r="28" spans="1:9" x14ac:dyDescent="0.25">
      <c r="A28" s="194" t="s">
        <v>228</v>
      </c>
      <c r="B28" s="201" t="s">
        <v>228</v>
      </c>
      <c r="C28" s="195" t="s">
        <v>228</v>
      </c>
      <c r="D28" s="206" t="s">
        <v>228</v>
      </c>
      <c r="E28" s="207" t="s">
        <v>307</v>
      </c>
      <c r="F28" s="196" t="s">
        <v>230</v>
      </c>
      <c r="G28" s="191">
        <v>25</v>
      </c>
      <c r="H28" s="197"/>
      <c r="I28" s="198"/>
    </row>
    <row r="29" spans="1:9" x14ac:dyDescent="0.25">
      <c r="A29" s="194" t="s">
        <v>228</v>
      </c>
      <c r="B29" s="201" t="s">
        <v>228</v>
      </c>
      <c r="C29" s="195" t="s">
        <v>228</v>
      </c>
      <c r="D29" s="213" t="s">
        <v>228</v>
      </c>
      <c r="E29" s="207" t="s">
        <v>308</v>
      </c>
      <c r="F29" s="196" t="s">
        <v>230</v>
      </c>
      <c r="G29" s="199">
        <v>6</v>
      </c>
      <c r="H29" s="197"/>
      <c r="I29" s="198"/>
    </row>
    <row r="30" spans="1:9" ht="25.5" x14ac:dyDescent="0.25">
      <c r="A30" s="190" t="s">
        <v>228</v>
      </c>
      <c r="B30" s="155" t="s">
        <v>228</v>
      </c>
      <c r="C30" s="155" t="s">
        <v>228</v>
      </c>
      <c r="D30" s="208" t="s">
        <v>228</v>
      </c>
      <c r="E30" s="209" t="s">
        <v>335</v>
      </c>
      <c r="F30" s="156" t="s">
        <v>230</v>
      </c>
      <c r="G30" s="191">
        <v>2</v>
      </c>
      <c r="H30" s="167"/>
      <c r="I30" s="168"/>
    </row>
    <row r="31" spans="1:9" ht="25.5" x14ac:dyDescent="0.25">
      <c r="A31" s="190" t="s">
        <v>228</v>
      </c>
      <c r="B31" s="201" t="s">
        <v>228</v>
      </c>
      <c r="C31" s="155" t="s">
        <v>228</v>
      </c>
      <c r="D31" s="208" t="s">
        <v>228</v>
      </c>
      <c r="E31" s="209" t="s">
        <v>309</v>
      </c>
      <c r="F31" s="156" t="s">
        <v>230</v>
      </c>
      <c r="G31" s="191">
        <v>14</v>
      </c>
      <c r="H31" s="167"/>
      <c r="I31" s="168"/>
    </row>
    <row r="32" spans="1:9" ht="25.5" x14ac:dyDescent="0.25">
      <c r="A32" s="190" t="s">
        <v>228</v>
      </c>
      <c r="B32" s="155" t="s">
        <v>228</v>
      </c>
      <c r="C32" s="155" t="s">
        <v>228</v>
      </c>
      <c r="D32" s="208" t="s">
        <v>228</v>
      </c>
      <c r="E32" s="209" t="s">
        <v>345</v>
      </c>
      <c r="F32" s="156" t="s">
        <v>230</v>
      </c>
      <c r="G32" s="191">
        <v>1</v>
      </c>
      <c r="H32" s="167"/>
      <c r="I32" s="168"/>
    </row>
    <row r="33" spans="1:9" ht="25.5" x14ac:dyDescent="0.25">
      <c r="A33" s="190" t="s">
        <v>228</v>
      </c>
      <c r="B33" s="155" t="s">
        <v>228</v>
      </c>
      <c r="C33" s="155" t="s">
        <v>228</v>
      </c>
      <c r="D33" s="208" t="s">
        <v>228</v>
      </c>
      <c r="E33" s="209" t="s">
        <v>310</v>
      </c>
      <c r="F33" s="156" t="s">
        <v>230</v>
      </c>
      <c r="G33" s="191">
        <v>1</v>
      </c>
      <c r="H33" s="167"/>
      <c r="I33" s="168"/>
    </row>
    <row r="34" spans="1:9" x14ac:dyDescent="0.25">
      <c r="A34" s="190" t="s">
        <v>228</v>
      </c>
      <c r="B34" s="201" t="s">
        <v>228</v>
      </c>
      <c r="C34" s="155" t="s">
        <v>228</v>
      </c>
      <c r="D34" s="208" t="s">
        <v>228</v>
      </c>
      <c r="E34" s="209" t="s">
        <v>312</v>
      </c>
      <c r="F34" s="156" t="s">
        <v>230</v>
      </c>
      <c r="G34" s="191">
        <v>1</v>
      </c>
      <c r="H34" s="167"/>
      <c r="I34" s="168"/>
    </row>
    <row r="35" spans="1:9" x14ac:dyDescent="0.25">
      <c r="A35" s="190" t="s">
        <v>228</v>
      </c>
      <c r="B35" s="201" t="s">
        <v>228</v>
      </c>
      <c r="C35" s="155" t="s">
        <v>228</v>
      </c>
      <c r="D35" s="208" t="s">
        <v>228</v>
      </c>
      <c r="E35" s="209" t="s">
        <v>311</v>
      </c>
      <c r="F35" s="156" t="s">
        <v>230</v>
      </c>
      <c r="G35" s="191">
        <v>2</v>
      </c>
      <c r="H35" s="167"/>
      <c r="I35" s="168"/>
    </row>
    <row r="36" spans="1:9" x14ac:dyDescent="0.25">
      <c r="A36" s="194" t="s">
        <v>228</v>
      </c>
      <c r="B36" s="195" t="s">
        <v>228</v>
      </c>
      <c r="C36" s="195" t="s">
        <v>228</v>
      </c>
      <c r="D36" s="206" t="s">
        <v>228</v>
      </c>
      <c r="E36" s="207" t="s">
        <v>336</v>
      </c>
      <c r="F36" s="196" t="s">
        <v>230</v>
      </c>
      <c r="G36" s="199">
        <v>10</v>
      </c>
      <c r="H36" s="197"/>
      <c r="I36" s="198"/>
    </row>
    <row r="37" spans="1:9" x14ac:dyDescent="0.25">
      <c r="A37" s="190" t="s">
        <v>228</v>
      </c>
      <c r="B37" s="155" t="s">
        <v>228</v>
      </c>
      <c r="C37" s="155" t="s">
        <v>228</v>
      </c>
      <c r="D37" s="208" t="s">
        <v>228</v>
      </c>
      <c r="E37" s="209" t="s">
        <v>313</v>
      </c>
      <c r="F37" s="156" t="s">
        <v>230</v>
      </c>
      <c r="G37" s="191">
        <v>3</v>
      </c>
      <c r="H37" s="167"/>
      <c r="I37" s="168"/>
    </row>
    <row r="38" spans="1:9" x14ac:dyDescent="0.25">
      <c r="A38" s="190" t="s">
        <v>228</v>
      </c>
      <c r="B38" s="201" t="s">
        <v>228</v>
      </c>
      <c r="C38" s="155" t="s">
        <v>228</v>
      </c>
      <c r="D38" s="208" t="s">
        <v>228</v>
      </c>
      <c r="E38" s="209" t="s">
        <v>337</v>
      </c>
      <c r="F38" s="156" t="s">
        <v>230</v>
      </c>
      <c r="G38" s="191">
        <v>10</v>
      </c>
      <c r="H38" s="167"/>
      <c r="I38" s="168"/>
    </row>
    <row r="39" spans="1:9" x14ac:dyDescent="0.25">
      <c r="A39" s="190" t="s">
        <v>228</v>
      </c>
      <c r="B39" s="201" t="s">
        <v>228</v>
      </c>
      <c r="C39" s="155" t="s">
        <v>228</v>
      </c>
      <c r="D39" s="208" t="s">
        <v>228</v>
      </c>
      <c r="E39" s="209" t="s">
        <v>314</v>
      </c>
      <c r="F39" s="156" t="s">
        <v>230</v>
      </c>
      <c r="G39" s="191">
        <v>1</v>
      </c>
      <c r="H39" s="167"/>
      <c r="I39" s="168"/>
    </row>
    <row r="40" spans="1:9" x14ac:dyDescent="0.25">
      <c r="A40" s="190" t="s">
        <v>228</v>
      </c>
      <c r="B40" s="155" t="s">
        <v>228</v>
      </c>
      <c r="C40" s="155" t="s">
        <v>228</v>
      </c>
      <c r="D40" s="208" t="s">
        <v>228</v>
      </c>
      <c r="E40" s="209" t="s">
        <v>338</v>
      </c>
      <c r="F40" s="156" t="s">
        <v>230</v>
      </c>
      <c r="G40" s="191">
        <v>1</v>
      </c>
      <c r="H40" s="167"/>
      <c r="I40" s="168"/>
    </row>
    <row r="41" spans="1:9" x14ac:dyDescent="0.25">
      <c r="A41" s="190" t="s">
        <v>228</v>
      </c>
      <c r="B41" s="201" t="s">
        <v>228</v>
      </c>
      <c r="C41" s="155" t="s">
        <v>228</v>
      </c>
      <c r="D41" s="155" t="s">
        <v>228</v>
      </c>
      <c r="E41" s="155" t="s">
        <v>339</v>
      </c>
      <c r="F41" s="156" t="s">
        <v>230</v>
      </c>
      <c r="G41" s="191">
        <v>1</v>
      </c>
      <c r="H41" s="167"/>
      <c r="I41" s="168"/>
    </row>
    <row r="42" spans="1:9" x14ac:dyDescent="0.25">
      <c r="A42" s="190" t="s">
        <v>228</v>
      </c>
      <c r="B42" s="201" t="s">
        <v>228</v>
      </c>
      <c r="C42" s="155" t="s">
        <v>228</v>
      </c>
      <c r="D42" s="155" t="s">
        <v>228</v>
      </c>
      <c r="E42" s="155" t="s">
        <v>340</v>
      </c>
      <c r="F42" s="156" t="s">
        <v>230</v>
      </c>
      <c r="G42" s="191">
        <v>2</v>
      </c>
      <c r="H42" s="167"/>
      <c r="I42" s="168"/>
    </row>
    <row r="43" spans="1:9" x14ac:dyDescent="0.25">
      <c r="A43" s="190" t="s">
        <v>228</v>
      </c>
      <c r="B43" s="201" t="s">
        <v>228</v>
      </c>
      <c r="C43" s="155" t="s">
        <v>228</v>
      </c>
      <c r="D43" s="208" t="s">
        <v>228</v>
      </c>
      <c r="E43" s="209" t="s">
        <v>318</v>
      </c>
      <c r="F43" s="156" t="s">
        <v>230</v>
      </c>
      <c r="G43" s="191">
        <v>8</v>
      </c>
      <c r="H43" s="167"/>
      <c r="I43" s="168"/>
    </row>
    <row r="44" spans="1:9" x14ac:dyDescent="0.25">
      <c r="A44" s="190" t="s">
        <v>228</v>
      </c>
      <c r="B44" s="201" t="s">
        <v>228</v>
      </c>
      <c r="C44" s="155" t="s">
        <v>228</v>
      </c>
      <c r="D44" s="208" t="s">
        <v>228</v>
      </c>
      <c r="E44" s="209" t="s">
        <v>319</v>
      </c>
      <c r="F44" s="156" t="s">
        <v>230</v>
      </c>
      <c r="G44" s="191">
        <v>11</v>
      </c>
      <c r="H44" s="167"/>
      <c r="I44" s="168"/>
    </row>
    <row r="45" spans="1:9" ht="20.25" x14ac:dyDescent="0.3">
      <c r="A45" s="192"/>
      <c r="B45" s="161" t="s">
        <v>320</v>
      </c>
      <c r="C45" s="162"/>
      <c r="D45" s="162"/>
      <c r="E45" s="162"/>
      <c r="F45" s="162"/>
      <c r="G45" s="193">
        <v>1</v>
      </c>
      <c r="H45" s="274">
        <v>0</v>
      </c>
      <c r="I45" s="275"/>
    </row>
    <row r="46" spans="1:9" ht="38.25" x14ac:dyDescent="0.25">
      <c r="A46" s="190" t="s">
        <v>228</v>
      </c>
      <c r="B46" s="155" t="s">
        <v>228</v>
      </c>
      <c r="C46" s="155" t="s">
        <v>228</v>
      </c>
      <c r="D46" s="155" t="s">
        <v>228</v>
      </c>
      <c r="E46" s="155" t="s">
        <v>321</v>
      </c>
      <c r="F46" s="156" t="s">
        <v>20</v>
      </c>
      <c r="G46" s="211">
        <v>3.601</v>
      </c>
      <c r="H46" s="167"/>
      <c r="I46" s="168"/>
    </row>
    <row r="47" spans="1:9" ht="38.25" x14ac:dyDescent="0.25">
      <c r="A47" s="190" t="s">
        <v>228</v>
      </c>
      <c r="B47" s="155" t="s">
        <v>228</v>
      </c>
      <c r="C47" s="155" t="s">
        <v>228</v>
      </c>
      <c r="D47" s="155" t="s">
        <v>228</v>
      </c>
      <c r="E47" s="155" t="s">
        <v>322</v>
      </c>
      <c r="F47" s="156" t="s">
        <v>20</v>
      </c>
      <c r="G47" s="211">
        <v>8</v>
      </c>
      <c r="H47" s="167"/>
      <c r="I47" s="168"/>
    </row>
    <row r="48" spans="1:9" ht="38.25" x14ac:dyDescent="0.25">
      <c r="A48" s="190" t="s">
        <v>228</v>
      </c>
      <c r="B48" s="155" t="s">
        <v>228</v>
      </c>
      <c r="C48" s="155" t="s">
        <v>228</v>
      </c>
      <c r="D48" s="155" t="s">
        <v>228</v>
      </c>
      <c r="E48" s="155" t="s">
        <v>323</v>
      </c>
      <c r="F48" s="156" t="s">
        <v>20</v>
      </c>
      <c r="G48" s="211">
        <v>7</v>
      </c>
      <c r="H48" s="167"/>
      <c r="I48" s="168"/>
    </row>
    <row r="49" spans="1:9" ht="20.25" x14ac:dyDescent="0.3">
      <c r="A49" s="192"/>
      <c r="B49" s="161" t="s">
        <v>266</v>
      </c>
      <c r="C49" s="162"/>
      <c r="D49" s="162"/>
      <c r="E49" s="162"/>
      <c r="F49" s="162"/>
      <c r="G49" s="193">
        <v>1</v>
      </c>
      <c r="H49" s="274">
        <v>0</v>
      </c>
      <c r="I49" s="275"/>
    </row>
    <row r="50" spans="1:9" x14ac:dyDescent="0.25">
      <c r="A50" s="190" t="s">
        <v>228</v>
      </c>
      <c r="B50" s="155" t="s">
        <v>228</v>
      </c>
      <c r="C50" s="155" t="s">
        <v>228</v>
      </c>
      <c r="D50" s="155" t="s">
        <v>228</v>
      </c>
      <c r="E50" s="155" t="s">
        <v>324</v>
      </c>
      <c r="F50" s="156" t="s">
        <v>233</v>
      </c>
      <c r="G50" s="191">
        <v>1</v>
      </c>
      <c r="H50" s="167"/>
      <c r="I50" s="168"/>
    </row>
    <row r="51" spans="1:9" x14ac:dyDescent="0.25">
      <c r="A51" s="190" t="s">
        <v>228</v>
      </c>
      <c r="B51" s="155" t="s">
        <v>228</v>
      </c>
      <c r="C51" s="155" t="s">
        <v>228</v>
      </c>
      <c r="D51" s="155" t="s">
        <v>228</v>
      </c>
      <c r="E51" s="155" t="s">
        <v>325</v>
      </c>
      <c r="F51" s="156" t="s">
        <v>233</v>
      </c>
      <c r="G51" s="191">
        <v>1</v>
      </c>
      <c r="H51" s="167"/>
      <c r="I51" s="168"/>
    </row>
    <row r="52" spans="1:9" x14ac:dyDescent="0.25">
      <c r="A52" s="190" t="s">
        <v>228</v>
      </c>
      <c r="B52" s="155" t="s">
        <v>228</v>
      </c>
      <c r="C52" s="155" t="s">
        <v>228</v>
      </c>
      <c r="D52" s="155" t="s">
        <v>228</v>
      </c>
      <c r="E52" s="155" t="s">
        <v>278</v>
      </c>
      <c r="F52" s="156" t="s">
        <v>233</v>
      </c>
      <c r="G52" s="191">
        <v>1</v>
      </c>
      <c r="H52" s="212"/>
      <c r="I52" s="168"/>
    </row>
    <row r="53" spans="1:9" x14ac:dyDescent="0.25">
      <c r="A53" s="190" t="s">
        <v>228</v>
      </c>
      <c r="B53" s="155" t="s">
        <v>228</v>
      </c>
      <c r="C53" s="155" t="s">
        <v>228</v>
      </c>
      <c r="D53" s="155" t="s">
        <v>228</v>
      </c>
      <c r="E53" s="155" t="s">
        <v>326</v>
      </c>
      <c r="F53" s="156" t="s">
        <v>276</v>
      </c>
      <c r="G53" s="191">
        <v>1080</v>
      </c>
      <c r="H53" s="167"/>
      <c r="I53" s="168"/>
    </row>
    <row r="54" spans="1:9" x14ac:dyDescent="0.25">
      <c r="A54" s="190" t="s">
        <v>228</v>
      </c>
      <c r="B54" s="155" t="s">
        <v>228</v>
      </c>
      <c r="C54" s="155" t="s">
        <v>228</v>
      </c>
      <c r="D54" s="155" t="s">
        <v>228</v>
      </c>
      <c r="E54" s="155" t="s">
        <v>327</v>
      </c>
      <c r="F54" s="156" t="s">
        <v>276</v>
      </c>
      <c r="G54" s="191">
        <v>1080</v>
      </c>
      <c r="H54" s="167"/>
      <c r="I54" s="168"/>
    </row>
    <row r="55" spans="1:9" x14ac:dyDescent="0.25">
      <c r="A55" s="218" t="s">
        <v>228</v>
      </c>
      <c r="B55" s="214" t="s">
        <v>228</v>
      </c>
      <c r="C55" s="214" t="s">
        <v>228</v>
      </c>
      <c r="D55" s="214" t="s">
        <v>228</v>
      </c>
      <c r="E55" s="214" t="s">
        <v>279</v>
      </c>
      <c r="F55" s="215" t="s">
        <v>230</v>
      </c>
      <c r="G55" s="219">
        <v>1</v>
      </c>
      <c r="H55" s="216"/>
      <c r="I55" s="217"/>
    </row>
    <row r="56" spans="1:9" ht="38.25" x14ac:dyDescent="0.25">
      <c r="A56" s="218" t="s">
        <v>228</v>
      </c>
      <c r="B56" s="214" t="s">
        <v>228</v>
      </c>
      <c r="C56" s="214" t="s">
        <v>228</v>
      </c>
      <c r="D56" s="214" t="s">
        <v>228</v>
      </c>
      <c r="E56" s="214" t="s">
        <v>280</v>
      </c>
      <c r="F56" s="215" t="s">
        <v>233</v>
      </c>
      <c r="G56" s="219">
        <v>1</v>
      </c>
      <c r="H56" s="216"/>
      <c r="I56" s="217"/>
    </row>
    <row r="57" spans="1:9" ht="15.75" x14ac:dyDescent="0.25">
      <c r="A57" s="290" t="s">
        <v>281</v>
      </c>
      <c r="B57" s="291"/>
      <c r="C57" s="291"/>
      <c r="D57" s="291"/>
      <c r="E57" s="291"/>
      <c r="F57" s="291"/>
      <c r="G57" s="292"/>
      <c r="H57" s="293">
        <v>0</v>
      </c>
      <c r="I57" s="294"/>
    </row>
    <row r="58" spans="1:9" ht="15.75" x14ac:dyDescent="0.25">
      <c r="A58" s="264">
        <v>0.15</v>
      </c>
      <c r="B58" s="265"/>
      <c r="C58" s="265"/>
      <c r="D58" s="265"/>
      <c r="E58" s="265"/>
      <c r="F58" s="265"/>
      <c r="G58" s="295"/>
      <c r="H58" s="296">
        <f>H57*0.15</f>
        <v>0</v>
      </c>
      <c r="I58" s="297"/>
    </row>
    <row r="59" spans="1:9" ht="16.5" thickBot="1" x14ac:dyDescent="0.3">
      <c r="A59" s="269" t="s">
        <v>282</v>
      </c>
      <c r="B59" s="270"/>
      <c r="C59" s="270"/>
      <c r="D59" s="270"/>
      <c r="E59" s="270"/>
      <c r="F59" s="270"/>
      <c r="G59" s="298"/>
      <c r="H59" s="299">
        <f>H58+H57</f>
        <v>0</v>
      </c>
      <c r="I59" s="300"/>
    </row>
  </sheetData>
  <mergeCells count="18">
    <mergeCell ref="H49:I49"/>
    <mergeCell ref="A1:B1"/>
    <mergeCell ref="C1:G2"/>
    <mergeCell ref="H1:I2"/>
    <mergeCell ref="A2:B2"/>
    <mergeCell ref="H4:I4"/>
    <mergeCell ref="H6:I6"/>
    <mergeCell ref="H8:I8"/>
    <mergeCell ref="H14:I14"/>
    <mergeCell ref="H18:I18"/>
    <mergeCell ref="H21:I21"/>
    <mergeCell ref="H45:I45"/>
    <mergeCell ref="A57:G57"/>
    <mergeCell ref="H57:I57"/>
    <mergeCell ref="A58:G58"/>
    <mergeCell ref="H58:I58"/>
    <mergeCell ref="A59:G59"/>
    <mergeCell ref="H59:I59"/>
  </mergeCell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08" t="s">
        <v>21</v>
      </c>
      <c r="D3" s="308"/>
      <c r="E3" s="308"/>
      <c r="F3" s="308"/>
      <c r="G3" s="308"/>
      <c r="H3" s="308"/>
      <c r="I3" s="308"/>
      <c r="J3" s="308"/>
      <c r="K3" s="7"/>
    </row>
    <row r="4" spans="2:11" ht="25.5" customHeight="1" x14ac:dyDescent="0.3">
      <c r="B4" s="8"/>
      <c r="C4" s="315" t="s">
        <v>22</v>
      </c>
      <c r="D4" s="315"/>
      <c r="E4" s="315"/>
      <c r="F4" s="315"/>
      <c r="G4" s="315"/>
      <c r="H4" s="315"/>
      <c r="I4" s="315"/>
      <c r="J4" s="315"/>
      <c r="K4" s="9"/>
    </row>
    <row r="5" spans="2:11" ht="5.25" customHeight="1" x14ac:dyDescent="0.3">
      <c r="B5" s="8"/>
      <c r="C5" s="10"/>
      <c r="D5" s="10"/>
      <c r="E5" s="10"/>
      <c r="F5" s="10"/>
      <c r="G5" s="10"/>
      <c r="H5" s="10"/>
      <c r="I5" s="10"/>
      <c r="J5" s="10"/>
      <c r="K5" s="9"/>
    </row>
    <row r="6" spans="2:11" ht="15" customHeight="1" x14ac:dyDescent="0.3">
      <c r="B6" s="8"/>
      <c r="C6" s="311" t="s">
        <v>23</v>
      </c>
      <c r="D6" s="311"/>
      <c r="E6" s="311"/>
      <c r="F6" s="311"/>
      <c r="G6" s="311"/>
      <c r="H6" s="311"/>
      <c r="I6" s="311"/>
      <c r="J6" s="311"/>
      <c r="K6" s="9"/>
    </row>
    <row r="7" spans="2:11" ht="15" customHeight="1" x14ac:dyDescent="0.3">
      <c r="B7" s="12"/>
      <c r="C7" s="311" t="s">
        <v>24</v>
      </c>
      <c r="D7" s="311"/>
      <c r="E7" s="311"/>
      <c r="F7" s="311"/>
      <c r="G7" s="311"/>
      <c r="H7" s="311"/>
      <c r="I7" s="311"/>
      <c r="J7" s="311"/>
      <c r="K7" s="9"/>
    </row>
    <row r="8" spans="2:11" ht="12.75" customHeight="1" x14ac:dyDescent="0.3">
      <c r="B8" s="12"/>
      <c r="C8" s="11"/>
      <c r="D8" s="11"/>
      <c r="E8" s="11"/>
      <c r="F8" s="11"/>
      <c r="G8" s="11"/>
      <c r="H8" s="11"/>
      <c r="I8" s="11"/>
      <c r="J8" s="11"/>
      <c r="K8" s="9"/>
    </row>
    <row r="9" spans="2:11" ht="15" customHeight="1" x14ac:dyDescent="0.3">
      <c r="B9" s="12"/>
      <c r="C9" s="311" t="s">
        <v>25</v>
      </c>
      <c r="D9" s="311"/>
      <c r="E9" s="311"/>
      <c r="F9" s="311"/>
      <c r="G9" s="311"/>
      <c r="H9" s="311"/>
      <c r="I9" s="311"/>
      <c r="J9" s="311"/>
      <c r="K9" s="9"/>
    </row>
    <row r="10" spans="2:11" ht="15" customHeight="1" x14ac:dyDescent="0.3">
      <c r="B10" s="12"/>
      <c r="C10" s="11"/>
      <c r="D10" s="311" t="s">
        <v>26</v>
      </c>
      <c r="E10" s="311"/>
      <c r="F10" s="311"/>
      <c r="G10" s="311"/>
      <c r="H10" s="311"/>
      <c r="I10" s="311"/>
      <c r="J10" s="311"/>
      <c r="K10" s="9"/>
    </row>
    <row r="11" spans="2:11" ht="15" customHeight="1" x14ac:dyDescent="0.3">
      <c r="B11" s="12"/>
      <c r="C11" s="13"/>
      <c r="D11" s="311" t="s">
        <v>27</v>
      </c>
      <c r="E11" s="311"/>
      <c r="F11" s="311"/>
      <c r="G11" s="311"/>
      <c r="H11" s="311"/>
      <c r="I11" s="311"/>
      <c r="J11" s="311"/>
      <c r="K11" s="9"/>
    </row>
    <row r="12" spans="2:11" ht="12.75" customHeight="1" x14ac:dyDescent="0.3">
      <c r="B12" s="12"/>
      <c r="C12" s="13"/>
      <c r="D12" s="13"/>
      <c r="E12" s="13"/>
      <c r="F12" s="13"/>
      <c r="G12" s="13"/>
      <c r="H12" s="13"/>
      <c r="I12" s="13"/>
      <c r="J12" s="13"/>
      <c r="K12" s="9"/>
    </row>
    <row r="13" spans="2:11" ht="15" customHeight="1" x14ac:dyDescent="0.3">
      <c r="B13" s="12"/>
      <c r="C13" s="13"/>
      <c r="D13" s="311" t="s">
        <v>28</v>
      </c>
      <c r="E13" s="311"/>
      <c r="F13" s="311"/>
      <c r="G13" s="311"/>
      <c r="H13" s="311"/>
      <c r="I13" s="311"/>
      <c r="J13" s="311"/>
      <c r="K13" s="9"/>
    </row>
    <row r="14" spans="2:11" ht="15" customHeight="1" x14ac:dyDescent="0.3">
      <c r="B14" s="12"/>
      <c r="C14" s="13"/>
      <c r="D14" s="311" t="s">
        <v>29</v>
      </c>
      <c r="E14" s="311"/>
      <c r="F14" s="311"/>
      <c r="G14" s="311"/>
      <c r="H14" s="311"/>
      <c r="I14" s="311"/>
      <c r="J14" s="311"/>
      <c r="K14" s="9"/>
    </row>
    <row r="15" spans="2:11" ht="15" customHeight="1" x14ac:dyDescent="0.3">
      <c r="B15" s="12"/>
      <c r="C15" s="13"/>
      <c r="D15" s="311" t="s">
        <v>30</v>
      </c>
      <c r="E15" s="311"/>
      <c r="F15" s="311"/>
      <c r="G15" s="311"/>
      <c r="H15" s="311"/>
      <c r="I15" s="311"/>
      <c r="J15" s="311"/>
      <c r="K15" s="9"/>
    </row>
    <row r="16" spans="2:11" ht="15" customHeight="1" x14ac:dyDescent="0.3">
      <c r="B16" s="12"/>
      <c r="C16" s="13"/>
      <c r="D16" s="13"/>
      <c r="E16" s="14" t="s">
        <v>11</v>
      </c>
      <c r="F16" s="311" t="s">
        <v>31</v>
      </c>
      <c r="G16" s="311"/>
      <c r="H16" s="311"/>
      <c r="I16" s="311"/>
      <c r="J16" s="311"/>
      <c r="K16" s="9"/>
    </row>
    <row r="17" spans="2:11" ht="15" customHeight="1" x14ac:dyDescent="0.3">
      <c r="B17" s="12"/>
      <c r="C17" s="13"/>
      <c r="D17" s="13"/>
      <c r="E17" s="14" t="s">
        <v>32</v>
      </c>
      <c r="F17" s="311" t="s">
        <v>33</v>
      </c>
      <c r="G17" s="311"/>
      <c r="H17" s="311"/>
      <c r="I17" s="311"/>
      <c r="J17" s="311"/>
      <c r="K17" s="9"/>
    </row>
    <row r="18" spans="2:11" ht="15" customHeight="1" x14ac:dyDescent="0.3">
      <c r="B18" s="12"/>
      <c r="C18" s="13"/>
      <c r="D18" s="13"/>
      <c r="E18" s="14" t="s">
        <v>34</v>
      </c>
      <c r="F18" s="311" t="s">
        <v>35</v>
      </c>
      <c r="G18" s="311"/>
      <c r="H18" s="311"/>
      <c r="I18" s="311"/>
      <c r="J18" s="311"/>
      <c r="K18" s="9"/>
    </row>
    <row r="19" spans="2:11" ht="15" customHeight="1" x14ac:dyDescent="0.3">
      <c r="B19" s="12"/>
      <c r="C19" s="13"/>
      <c r="D19" s="13"/>
      <c r="E19" s="14" t="s">
        <v>36</v>
      </c>
      <c r="F19" s="311" t="s">
        <v>37</v>
      </c>
      <c r="G19" s="311"/>
      <c r="H19" s="311"/>
      <c r="I19" s="311"/>
      <c r="J19" s="311"/>
      <c r="K19" s="9"/>
    </row>
    <row r="20" spans="2:11" ht="15" customHeight="1" x14ac:dyDescent="0.3">
      <c r="B20" s="12"/>
      <c r="C20" s="13"/>
      <c r="D20" s="13"/>
      <c r="E20" s="14" t="s">
        <v>38</v>
      </c>
      <c r="F20" s="311" t="s">
        <v>39</v>
      </c>
      <c r="G20" s="311"/>
      <c r="H20" s="311"/>
      <c r="I20" s="311"/>
      <c r="J20" s="311"/>
      <c r="K20" s="9"/>
    </row>
    <row r="21" spans="2:11" ht="15" customHeight="1" x14ac:dyDescent="0.3">
      <c r="B21" s="12"/>
      <c r="C21" s="13"/>
      <c r="D21" s="13"/>
      <c r="E21" s="14" t="s">
        <v>40</v>
      </c>
      <c r="F21" s="311" t="s">
        <v>41</v>
      </c>
      <c r="G21" s="311"/>
      <c r="H21" s="311"/>
      <c r="I21" s="311"/>
      <c r="J21" s="311"/>
      <c r="K21" s="9"/>
    </row>
    <row r="22" spans="2:11" ht="12.75" customHeight="1" x14ac:dyDescent="0.3">
      <c r="B22" s="12"/>
      <c r="C22" s="13"/>
      <c r="D22" s="13"/>
      <c r="E22" s="13"/>
      <c r="F22" s="13"/>
      <c r="G22" s="13"/>
      <c r="H22" s="13"/>
      <c r="I22" s="13"/>
      <c r="J22" s="13"/>
      <c r="K22" s="9"/>
    </row>
    <row r="23" spans="2:11" ht="15" customHeight="1" x14ac:dyDescent="0.3">
      <c r="B23" s="12"/>
      <c r="C23" s="311" t="s">
        <v>42</v>
      </c>
      <c r="D23" s="311"/>
      <c r="E23" s="311"/>
      <c r="F23" s="311"/>
      <c r="G23" s="311"/>
      <c r="H23" s="311"/>
      <c r="I23" s="311"/>
      <c r="J23" s="311"/>
      <c r="K23" s="9"/>
    </row>
    <row r="24" spans="2:11" ht="15" customHeight="1" x14ac:dyDescent="0.3">
      <c r="B24" s="12"/>
      <c r="C24" s="311" t="s">
        <v>43</v>
      </c>
      <c r="D24" s="311"/>
      <c r="E24" s="311"/>
      <c r="F24" s="311"/>
      <c r="G24" s="311"/>
      <c r="H24" s="311"/>
      <c r="I24" s="311"/>
      <c r="J24" s="311"/>
      <c r="K24" s="9"/>
    </row>
    <row r="25" spans="2:11" ht="15" customHeight="1" x14ac:dyDescent="0.3">
      <c r="B25" s="12"/>
      <c r="C25" s="11"/>
      <c r="D25" s="311" t="s">
        <v>44</v>
      </c>
      <c r="E25" s="311"/>
      <c r="F25" s="311"/>
      <c r="G25" s="311"/>
      <c r="H25" s="311"/>
      <c r="I25" s="311"/>
      <c r="J25" s="311"/>
      <c r="K25" s="9"/>
    </row>
    <row r="26" spans="2:11" ht="15" customHeight="1" x14ac:dyDescent="0.3">
      <c r="B26" s="12"/>
      <c r="C26" s="13"/>
      <c r="D26" s="311" t="s">
        <v>45</v>
      </c>
      <c r="E26" s="311"/>
      <c r="F26" s="311"/>
      <c r="G26" s="311"/>
      <c r="H26" s="311"/>
      <c r="I26" s="311"/>
      <c r="J26" s="311"/>
      <c r="K26" s="9"/>
    </row>
    <row r="27" spans="2:11" ht="12.75" customHeight="1" x14ac:dyDescent="0.3">
      <c r="B27" s="12"/>
      <c r="C27" s="13"/>
      <c r="D27" s="13"/>
      <c r="E27" s="13"/>
      <c r="F27" s="13"/>
      <c r="G27" s="13"/>
      <c r="H27" s="13"/>
      <c r="I27" s="13"/>
      <c r="J27" s="13"/>
      <c r="K27" s="9"/>
    </row>
    <row r="28" spans="2:11" ht="15" customHeight="1" x14ac:dyDescent="0.3">
      <c r="B28" s="12"/>
      <c r="C28" s="13"/>
      <c r="D28" s="311" t="s">
        <v>46</v>
      </c>
      <c r="E28" s="311"/>
      <c r="F28" s="311"/>
      <c r="G28" s="311"/>
      <c r="H28" s="311"/>
      <c r="I28" s="311"/>
      <c r="J28" s="311"/>
      <c r="K28" s="9"/>
    </row>
    <row r="29" spans="2:11" ht="15" customHeight="1" x14ac:dyDescent="0.3">
      <c r="B29" s="12"/>
      <c r="C29" s="13"/>
      <c r="D29" s="311" t="s">
        <v>47</v>
      </c>
      <c r="E29" s="311"/>
      <c r="F29" s="311"/>
      <c r="G29" s="311"/>
      <c r="H29" s="311"/>
      <c r="I29" s="311"/>
      <c r="J29" s="311"/>
      <c r="K29" s="9"/>
    </row>
    <row r="30" spans="2:11" ht="12.75" customHeight="1" x14ac:dyDescent="0.3">
      <c r="B30" s="12"/>
      <c r="C30" s="13"/>
      <c r="D30" s="13"/>
      <c r="E30" s="13"/>
      <c r="F30" s="13"/>
      <c r="G30" s="13"/>
      <c r="H30" s="13"/>
      <c r="I30" s="13"/>
      <c r="J30" s="13"/>
      <c r="K30" s="9"/>
    </row>
    <row r="31" spans="2:11" ht="15" customHeight="1" x14ac:dyDescent="0.3">
      <c r="B31" s="12"/>
      <c r="C31" s="13"/>
      <c r="D31" s="311" t="s">
        <v>48</v>
      </c>
      <c r="E31" s="311"/>
      <c r="F31" s="311"/>
      <c r="G31" s="311"/>
      <c r="H31" s="311"/>
      <c r="I31" s="311"/>
      <c r="J31" s="311"/>
      <c r="K31" s="9"/>
    </row>
    <row r="32" spans="2:11" ht="15" customHeight="1" x14ac:dyDescent="0.3">
      <c r="B32" s="12"/>
      <c r="C32" s="13"/>
      <c r="D32" s="311" t="s">
        <v>49</v>
      </c>
      <c r="E32" s="311"/>
      <c r="F32" s="311"/>
      <c r="G32" s="311"/>
      <c r="H32" s="311"/>
      <c r="I32" s="311"/>
      <c r="J32" s="311"/>
      <c r="K32" s="9"/>
    </row>
    <row r="33" spans="2:11" ht="15" customHeight="1" x14ac:dyDescent="0.3">
      <c r="B33" s="12"/>
      <c r="C33" s="13"/>
      <c r="D33" s="311" t="s">
        <v>50</v>
      </c>
      <c r="E33" s="311"/>
      <c r="F33" s="311"/>
      <c r="G33" s="311"/>
      <c r="H33" s="311"/>
      <c r="I33" s="311"/>
      <c r="J33" s="311"/>
      <c r="K33" s="9"/>
    </row>
    <row r="34" spans="2:11" ht="15" customHeight="1" x14ac:dyDescent="0.3">
      <c r="B34" s="12"/>
      <c r="C34" s="13"/>
      <c r="D34" s="11"/>
      <c r="E34" s="15" t="s">
        <v>14</v>
      </c>
      <c r="F34" s="11"/>
      <c r="G34" s="311" t="s">
        <v>51</v>
      </c>
      <c r="H34" s="311"/>
      <c r="I34" s="311"/>
      <c r="J34" s="311"/>
      <c r="K34" s="9"/>
    </row>
    <row r="35" spans="2:11" ht="30.75" customHeight="1" x14ac:dyDescent="0.3">
      <c r="B35" s="12"/>
      <c r="C35" s="13"/>
      <c r="D35" s="11"/>
      <c r="E35" s="15" t="s">
        <v>52</v>
      </c>
      <c r="F35" s="11"/>
      <c r="G35" s="311" t="s">
        <v>53</v>
      </c>
      <c r="H35" s="311"/>
      <c r="I35" s="311"/>
      <c r="J35" s="311"/>
      <c r="K35" s="9"/>
    </row>
    <row r="36" spans="2:11" ht="15" customHeight="1" x14ac:dyDescent="0.3">
      <c r="B36" s="12"/>
      <c r="C36" s="13"/>
      <c r="D36" s="11"/>
      <c r="E36" s="15" t="s">
        <v>9</v>
      </c>
      <c r="F36" s="11"/>
      <c r="G36" s="311" t="s">
        <v>54</v>
      </c>
      <c r="H36" s="311"/>
      <c r="I36" s="311"/>
      <c r="J36" s="311"/>
      <c r="K36" s="9"/>
    </row>
    <row r="37" spans="2:11" ht="15" customHeight="1" x14ac:dyDescent="0.3">
      <c r="B37" s="12"/>
      <c r="C37" s="13"/>
      <c r="D37" s="11"/>
      <c r="E37" s="15" t="s">
        <v>15</v>
      </c>
      <c r="F37" s="11"/>
      <c r="G37" s="311" t="s">
        <v>55</v>
      </c>
      <c r="H37" s="311"/>
      <c r="I37" s="311"/>
      <c r="J37" s="311"/>
      <c r="K37" s="9"/>
    </row>
    <row r="38" spans="2:11" ht="15" customHeight="1" x14ac:dyDescent="0.3">
      <c r="B38" s="12"/>
      <c r="C38" s="13"/>
      <c r="D38" s="11"/>
      <c r="E38" s="15" t="s">
        <v>16</v>
      </c>
      <c r="F38" s="11"/>
      <c r="G38" s="311" t="s">
        <v>56</v>
      </c>
      <c r="H38" s="311"/>
      <c r="I38" s="311"/>
      <c r="J38" s="311"/>
      <c r="K38" s="9"/>
    </row>
    <row r="39" spans="2:11" ht="15" customHeight="1" x14ac:dyDescent="0.3">
      <c r="B39" s="12"/>
      <c r="C39" s="13"/>
      <c r="D39" s="11"/>
      <c r="E39" s="15" t="s">
        <v>17</v>
      </c>
      <c r="F39" s="11"/>
      <c r="G39" s="311" t="s">
        <v>57</v>
      </c>
      <c r="H39" s="311"/>
      <c r="I39" s="311"/>
      <c r="J39" s="311"/>
      <c r="K39" s="9"/>
    </row>
    <row r="40" spans="2:11" ht="15" customHeight="1" x14ac:dyDescent="0.3">
      <c r="B40" s="12"/>
      <c r="C40" s="13"/>
      <c r="D40" s="11"/>
      <c r="E40" s="15" t="s">
        <v>58</v>
      </c>
      <c r="F40" s="11"/>
      <c r="G40" s="311" t="s">
        <v>59</v>
      </c>
      <c r="H40" s="311"/>
      <c r="I40" s="311"/>
      <c r="J40" s="311"/>
      <c r="K40" s="9"/>
    </row>
    <row r="41" spans="2:11" ht="15" customHeight="1" x14ac:dyDescent="0.3">
      <c r="B41" s="12"/>
      <c r="C41" s="13"/>
      <c r="D41" s="11"/>
      <c r="E41" s="15"/>
      <c r="F41" s="11"/>
      <c r="G41" s="311" t="s">
        <v>60</v>
      </c>
      <c r="H41" s="311"/>
      <c r="I41" s="311"/>
      <c r="J41" s="311"/>
      <c r="K41" s="9"/>
    </row>
    <row r="42" spans="2:11" ht="15" customHeight="1" x14ac:dyDescent="0.3">
      <c r="B42" s="12"/>
      <c r="C42" s="13"/>
      <c r="D42" s="11"/>
      <c r="E42" s="15" t="s">
        <v>61</v>
      </c>
      <c r="F42" s="11"/>
      <c r="G42" s="311" t="s">
        <v>62</v>
      </c>
      <c r="H42" s="311"/>
      <c r="I42" s="311"/>
      <c r="J42" s="311"/>
      <c r="K42" s="9"/>
    </row>
    <row r="43" spans="2:11" ht="15" customHeight="1" x14ac:dyDescent="0.3">
      <c r="B43" s="12"/>
      <c r="C43" s="13"/>
      <c r="D43" s="11"/>
      <c r="E43" s="15" t="s">
        <v>18</v>
      </c>
      <c r="F43" s="11"/>
      <c r="G43" s="311" t="s">
        <v>63</v>
      </c>
      <c r="H43" s="311"/>
      <c r="I43" s="311"/>
      <c r="J43" s="311"/>
      <c r="K43" s="9"/>
    </row>
    <row r="44" spans="2:11" ht="12.75" customHeight="1" x14ac:dyDescent="0.3">
      <c r="B44" s="12"/>
      <c r="C44" s="13"/>
      <c r="D44" s="11"/>
      <c r="E44" s="11"/>
      <c r="F44" s="11"/>
      <c r="G44" s="11"/>
      <c r="H44" s="11"/>
      <c r="I44" s="11"/>
      <c r="J44" s="11"/>
      <c r="K44" s="9"/>
    </row>
    <row r="45" spans="2:11" ht="15" customHeight="1" x14ac:dyDescent="0.3">
      <c r="B45" s="12"/>
      <c r="C45" s="13"/>
      <c r="D45" s="311" t="s">
        <v>64</v>
      </c>
      <c r="E45" s="311"/>
      <c r="F45" s="311"/>
      <c r="G45" s="311"/>
      <c r="H45" s="311"/>
      <c r="I45" s="311"/>
      <c r="J45" s="311"/>
      <c r="K45" s="9"/>
    </row>
    <row r="46" spans="2:11" ht="15" customHeight="1" x14ac:dyDescent="0.3">
      <c r="B46" s="12"/>
      <c r="C46" s="13"/>
      <c r="D46" s="13"/>
      <c r="E46" s="311" t="s">
        <v>65</v>
      </c>
      <c r="F46" s="311"/>
      <c r="G46" s="311"/>
      <c r="H46" s="311"/>
      <c r="I46" s="311"/>
      <c r="J46" s="311"/>
      <c r="K46" s="9"/>
    </row>
    <row r="47" spans="2:11" ht="15" customHeight="1" x14ac:dyDescent="0.3">
      <c r="B47" s="12"/>
      <c r="C47" s="13"/>
      <c r="D47" s="13"/>
      <c r="E47" s="311" t="s">
        <v>66</v>
      </c>
      <c r="F47" s="311"/>
      <c r="G47" s="311"/>
      <c r="H47" s="311"/>
      <c r="I47" s="311"/>
      <c r="J47" s="311"/>
      <c r="K47" s="9"/>
    </row>
    <row r="48" spans="2:11" ht="15" customHeight="1" x14ac:dyDescent="0.3">
      <c r="B48" s="12"/>
      <c r="C48" s="13"/>
      <c r="D48" s="13"/>
      <c r="E48" s="311" t="s">
        <v>67</v>
      </c>
      <c r="F48" s="311"/>
      <c r="G48" s="311"/>
      <c r="H48" s="311"/>
      <c r="I48" s="311"/>
      <c r="J48" s="311"/>
      <c r="K48" s="9"/>
    </row>
    <row r="49" spans="2:11" ht="15" customHeight="1" x14ac:dyDescent="0.3">
      <c r="B49" s="12"/>
      <c r="C49" s="13"/>
      <c r="D49" s="311" t="s">
        <v>68</v>
      </c>
      <c r="E49" s="311"/>
      <c r="F49" s="311"/>
      <c r="G49" s="311"/>
      <c r="H49" s="311"/>
      <c r="I49" s="311"/>
      <c r="J49" s="311"/>
      <c r="K49" s="9"/>
    </row>
    <row r="50" spans="2:11" ht="25.5" customHeight="1" x14ac:dyDescent="0.3">
      <c r="B50" s="8"/>
      <c r="C50" s="315" t="s">
        <v>69</v>
      </c>
      <c r="D50" s="315"/>
      <c r="E50" s="315"/>
      <c r="F50" s="315"/>
      <c r="G50" s="315"/>
      <c r="H50" s="315"/>
      <c r="I50" s="315"/>
      <c r="J50" s="315"/>
      <c r="K50" s="9"/>
    </row>
    <row r="51" spans="2:11" ht="5.25" customHeight="1" x14ac:dyDescent="0.3">
      <c r="B51" s="8"/>
      <c r="C51" s="10"/>
      <c r="D51" s="10"/>
      <c r="E51" s="10"/>
      <c r="F51" s="10"/>
      <c r="G51" s="10"/>
      <c r="H51" s="10"/>
      <c r="I51" s="10"/>
      <c r="J51" s="10"/>
      <c r="K51" s="9"/>
    </row>
    <row r="52" spans="2:11" ht="15" customHeight="1" x14ac:dyDescent="0.3">
      <c r="B52" s="8"/>
      <c r="C52" s="311" t="s">
        <v>70</v>
      </c>
      <c r="D52" s="311"/>
      <c r="E52" s="311"/>
      <c r="F52" s="311"/>
      <c r="G52" s="311"/>
      <c r="H52" s="311"/>
      <c r="I52" s="311"/>
      <c r="J52" s="311"/>
      <c r="K52" s="9"/>
    </row>
    <row r="53" spans="2:11" ht="15" customHeight="1" x14ac:dyDescent="0.3">
      <c r="B53" s="8"/>
      <c r="C53" s="311" t="s">
        <v>71</v>
      </c>
      <c r="D53" s="311"/>
      <c r="E53" s="311"/>
      <c r="F53" s="311"/>
      <c r="G53" s="311"/>
      <c r="H53" s="311"/>
      <c r="I53" s="311"/>
      <c r="J53" s="311"/>
      <c r="K53" s="9"/>
    </row>
    <row r="54" spans="2:11" ht="12.75" customHeight="1" x14ac:dyDescent="0.3">
      <c r="B54" s="8"/>
      <c r="C54" s="11"/>
      <c r="D54" s="11"/>
      <c r="E54" s="11"/>
      <c r="F54" s="11"/>
      <c r="G54" s="11"/>
      <c r="H54" s="11"/>
      <c r="I54" s="11"/>
      <c r="J54" s="11"/>
      <c r="K54" s="9"/>
    </row>
    <row r="55" spans="2:11" ht="15" customHeight="1" x14ac:dyDescent="0.3">
      <c r="B55" s="8"/>
      <c r="C55" s="311" t="s">
        <v>72</v>
      </c>
      <c r="D55" s="311"/>
      <c r="E55" s="311"/>
      <c r="F55" s="311"/>
      <c r="G55" s="311"/>
      <c r="H55" s="311"/>
      <c r="I55" s="311"/>
      <c r="J55" s="311"/>
      <c r="K55" s="9"/>
    </row>
    <row r="56" spans="2:11" ht="15" customHeight="1" x14ac:dyDescent="0.3">
      <c r="B56" s="8"/>
      <c r="C56" s="13"/>
      <c r="D56" s="311" t="s">
        <v>73</v>
      </c>
      <c r="E56" s="311"/>
      <c r="F56" s="311"/>
      <c r="G56" s="311"/>
      <c r="H56" s="311"/>
      <c r="I56" s="311"/>
      <c r="J56" s="311"/>
      <c r="K56" s="9"/>
    </row>
    <row r="57" spans="2:11" ht="15" customHeight="1" x14ac:dyDescent="0.3">
      <c r="B57" s="8"/>
      <c r="C57" s="13"/>
      <c r="D57" s="311" t="s">
        <v>74</v>
      </c>
      <c r="E57" s="311"/>
      <c r="F57" s="311"/>
      <c r="G57" s="311"/>
      <c r="H57" s="311"/>
      <c r="I57" s="311"/>
      <c r="J57" s="311"/>
      <c r="K57" s="9"/>
    </row>
    <row r="58" spans="2:11" ht="15" customHeight="1" x14ac:dyDescent="0.3">
      <c r="B58" s="8"/>
      <c r="C58" s="13"/>
      <c r="D58" s="311" t="s">
        <v>75</v>
      </c>
      <c r="E58" s="311"/>
      <c r="F58" s="311"/>
      <c r="G58" s="311"/>
      <c r="H58" s="311"/>
      <c r="I58" s="311"/>
      <c r="J58" s="311"/>
      <c r="K58" s="9"/>
    </row>
    <row r="59" spans="2:11" ht="15" customHeight="1" x14ac:dyDescent="0.3">
      <c r="B59" s="8"/>
      <c r="C59" s="13"/>
      <c r="D59" s="311" t="s">
        <v>76</v>
      </c>
      <c r="E59" s="311"/>
      <c r="F59" s="311"/>
      <c r="G59" s="311"/>
      <c r="H59" s="311"/>
      <c r="I59" s="311"/>
      <c r="J59" s="311"/>
      <c r="K59" s="9"/>
    </row>
    <row r="60" spans="2:11" ht="15" customHeight="1" x14ac:dyDescent="0.3">
      <c r="B60" s="8"/>
      <c r="C60" s="13"/>
      <c r="D60" s="312" t="s">
        <v>77</v>
      </c>
      <c r="E60" s="312"/>
      <c r="F60" s="312"/>
      <c r="G60" s="312"/>
      <c r="H60" s="312"/>
      <c r="I60" s="312"/>
      <c r="J60" s="312"/>
      <c r="K60" s="9"/>
    </row>
    <row r="61" spans="2:11" ht="15" customHeight="1" x14ac:dyDescent="0.3">
      <c r="B61" s="8"/>
      <c r="C61" s="13"/>
      <c r="D61" s="311" t="s">
        <v>78</v>
      </c>
      <c r="E61" s="311"/>
      <c r="F61" s="311"/>
      <c r="G61" s="311"/>
      <c r="H61" s="311"/>
      <c r="I61" s="311"/>
      <c r="J61" s="311"/>
      <c r="K61" s="9"/>
    </row>
    <row r="62" spans="2:11" ht="12.75" customHeight="1" x14ac:dyDescent="0.3">
      <c r="B62" s="8"/>
      <c r="C62" s="13"/>
      <c r="D62" s="13"/>
      <c r="E62" s="16"/>
      <c r="F62" s="13"/>
      <c r="G62" s="13"/>
      <c r="H62" s="13"/>
      <c r="I62" s="13"/>
      <c r="J62" s="13"/>
      <c r="K62" s="9"/>
    </row>
    <row r="63" spans="2:11" ht="15" customHeight="1" x14ac:dyDescent="0.3">
      <c r="B63" s="8"/>
      <c r="C63" s="13"/>
      <c r="D63" s="311" t="s">
        <v>79</v>
      </c>
      <c r="E63" s="311"/>
      <c r="F63" s="311"/>
      <c r="G63" s="311"/>
      <c r="H63" s="311"/>
      <c r="I63" s="311"/>
      <c r="J63" s="311"/>
      <c r="K63" s="9"/>
    </row>
    <row r="64" spans="2:11" ht="15" customHeight="1" x14ac:dyDescent="0.3">
      <c r="B64" s="8"/>
      <c r="C64" s="13"/>
      <c r="D64" s="312" t="s">
        <v>80</v>
      </c>
      <c r="E64" s="312"/>
      <c r="F64" s="312"/>
      <c r="G64" s="312"/>
      <c r="H64" s="312"/>
      <c r="I64" s="312"/>
      <c r="J64" s="312"/>
      <c r="K64" s="9"/>
    </row>
    <row r="65" spans="2:11" ht="15" customHeight="1" x14ac:dyDescent="0.3">
      <c r="B65" s="8"/>
      <c r="C65" s="13"/>
      <c r="D65" s="311" t="s">
        <v>81</v>
      </c>
      <c r="E65" s="311"/>
      <c r="F65" s="311"/>
      <c r="G65" s="311"/>
      <c r="H65" s="311"/>
      <c r="I65" s="311"/>
      <c r="J65" s="311"/>
      <c r="K65" s="9"/>
    </row>
    <row r="66" spans="2:11" ht="15" customHeight="1" x14ac:dyDescent="0.3">
      <c r="B66" s="8"/>
      <c r="C66" s="13"/>
      <c r="D66" s="311" t="s">
        <v>82</v>
      </c>
      <c r="E66" s="311"/>
      <c r="F66" s="311"/>
      <c r="G66" s="311"/>
      <c r="H66" s="311"/>
      <c r="I66" s="311"/>
      <c r="J66" s="311"/>
      <c r="K66" s="9"/>
    </row>
    <row r="67" spans="2:11" ht="15" customHeight="1" x14ac:dyDescent="0.3">
      <c r="B67" s="8"/>
      <c r="C67" s="13"/>
      <c r="D67" s="311" t="s">
        <v>83</v>
      </c>
      <c r="E67" s="311"/>
      <c r="F67" s="311"/>
      <c r="G67" s="311"/>
      <c r="H67" s="311"/>
      <c r="I67" s="311"/>
      <c r="J67" s="311"/>
      <c r="K67" s="9"/>
    </row>
    <row r="68" spans="2:11" ht="15" customHeight="1" x14ac:dyDescent="0.3">
      <c r="B68" s="8"/>
      <c r="C68" s="13"/>
      <c r="D68" s="311" t="s">
        <v>84</v>
      </c>
      <c r="E68" s="311"/>
      <c r="F68" s="311"/>
      <c r="G68" s="311"/>
      <c r="H68" s="311"/>
      <c r="I68" s="311"/>
      <c r="J68" s="31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13" t="s">
        <v>12</v>
      </c>
      <c r="D73" s="313"/>
      <c r="E73" s="313"/>
      <c r="F73" s="313"/>
      <c r="G73" s="313"/>
      <c r="H73" s="313"/>
      <c r="I73" s="313"/>
      <c r="J73" s="313"/>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13" t="s">
        <v>129</v>
      </c>
      <c r="D100" s="313"/>
      <c r="E100" s="313"/>
      <c r="F100" s="313"/>
      <c r="G100" s="313"/>
      <c r="H100" s="313"/>
      <c r="I100" s="313"/>
      <c r="J100" s="313"/>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08" t="s">
        <v>138</v>
      </c>
      <c r="D120" s="308"/>
      <c r="E120" s="308"/>
      <c r="F120" s="308"/>
      <c r="G120" s="308"/>
      <c r="H120" s="308"/>
      <c r="I120" s="308"/>
      <c r="J120" s="308"/>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13" t="s">
        <v>149</v>
      </c>
      <c r="D145" s="313"/>
      <c r="E145" s="313"/>
      <c r="F145" s="313"/>
      <c r="G145" s="313"/>
      <c r="H145" s="313"/>
      <c r="I145" s="313"/>
      <c r="J145" s="313"/>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08" t="s">
        <v>156</v>
      </c>
      <c r="D163" s="308"/>
      <c r="E163" s="308"/>
      <c r="F163" s="308"/>
      <c r="G163" s="308"/>
      <c r="H163" s="308"/>
      <c r="I163" s="308"/>
      <c r="J163" s="308"/>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08" t="s">
        <v>188</v>
      </c>
      <c r="D197" s="308"/>
      <c r="E197" s="308"/>
      <c r="F197" s="308"/>
      <c r="G197" s="308"/>
      <c r="H197" s="308"/>
      <c r="I197" s="308"/>
      <c r="J197" s="308"/>
      <c r="K197" s="7"/>
    </row>
    <row r="198" spans="2:11" ht="25.5" customHeight="1" x14ac:dyDescent="0.3">
      <c r="B198" s="6"/>
      <c r="C198" s="71" t="s">
        <v>189</v>
      </c>
      <c r="D198" s="71"/>
      <c r="E198" s="71"/>
      <c r="F198" s="71" t="s">
        <v>190</v>
      </c>
      <c r="G198" s="72"/>
      <c r="H198" s="314" t="s">
        <v>191</v>
      </c>
      <c r="I198" s="314"/>
      <c r="J198" s="314"/>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10" t="s">
        <v>192</v>
      </c>
      <c r="I200" s="310"/>
      <c r="J200" s="310"/>
      <c r="K200" s="56"/>
    </row>
    <row r="201" spans="2:11" ht="15" customHeight="1" x14ac:dyDescent="0.3">
      <c r="B201" s="35"/>
      <c r="C201" s="41"/>
      <c r="D201" s="15"/>
      <c r="E201" s="15"/>
      <c r="F201" s="34" t="s">
        <v>4</v>
      </c>
      <c r="G201" s="15"/>
      <c r="H201" s="310" t="s">
        <v>193</v>
      </c>
      <c r="I201" s="310"/>
      <c r="J201" s="310"/>
      <c r="K201" s="56"/>
    </row>
    <row r="202" spans="2:11" ht="15" customHeight="1" x14ac:dyDescent="0.3">
      <c r="B202" s="35"/>
      <c r="C202" s="41"/>
      <c r="D202" s="15"/>
      <c r="E202" s="15"/>
      <c r="F202" s="34" t="s">
        <v>7</v>
      </c>
      <c r="G202" s="15"/>
      <c r="H202" s="310" t="s">
        <v>194</v>
      </c>
      <c r="I202" s="310"/>
      <c r="J202" s="310"/>
      <c r="K202" s="56"/>
    </row>
    <row r="203" spans="2:11" ht="15" customHeight="1" x14ac:dyDescent="0.3">
      <c r="B203" s="35"/>
      <c r="C203" s="15"/>
      <c r="D203" s="15"/>
      <c r="E203" s="15"/>
      <c r="F203" s="34" t="s">
        <v>5</v>
      </c>
      <c r="G203" s="15"/>
      <c r="H203" s="310" t="s">
        <v>195</v>
      </c>
      <c r="I203" s="310"/>
      <c r="J203" s="310"/>
      <c r="K203" s="56"/>
    </row>
    <row r="204" spans="2:11" ht="15" customHeight="1" x14ac:dyDescent="0.3">
      <c r="B204" s="35"/>
      <c r="C204" s="15"/>
      <c r="D204" s="15"/>
      <c r="E204" s="15"/>
      <c r="F204" s="34" t="s">
        <v>6</v>
      </c>
      <c r="G204" s="15"/>
      <c r="H204" s="310" t="s">
        <v>196</v>
      </c>
      <c r="I204" s="310"/>
      <c r="J204" s="310"/>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10" t="s">
        <v>197</v>
      </c>
      <c r="I206" s="310"/>
      <c r="J206" s="310"/>
      <c r="K206" s="56"/>
    </row>
    <row r="207" spans="2:11" ht="15" customHeight="1" x14ac:dyDescent="0.3">
      <c r="B207" s="35"/>
      <c r="C207" s="41"/>
      <c r="D207" s="15"/>
      <c r="E207" s="15"/>
      <c r="F207" s="34" t="s">
        <v>34</v>
      </c>
      <c r="G207" s="15"/>
      <c r="H207" s="310" t="s">
        <v>35</v>
      </c>
      <c r="I207" s="310"/>
      <c r="J207" s="310"/>
      <c r="K207" s="56"/>
    </row>
    <row r="208" spans="2:11" ht="15" customHeight="1" x14ac:dyDescent="0.3">
      <c r="B208" s="35"/>
      <c r="C208" s="15"/>
      <c r="D208" s="15"/>
      <c r="E208" s="15"/>
      <c r="F208" s="34" t="s">
        <v>32</v>
      </c>
      <c r="G208" s="15"/>
      <c r="H208" s="310" t="s">
        <v>198</v>
      </c>
      <c r="I208" s="310"/>
      <c r="J208" s="310"/>
      <c r="K208" s="56"/>
    </row>
    <row r="209" spans="2:11" ht="15" customHeight="1" x14ac:dyDescent="0.3">
      <c r="B209" s="73"/>
      <c r="C209" s="41"/>
      <c r="D209" s="41"/>
      <c r="E209" s="41"/>
      <c r="F209" s="34" t="s">
        <v>36</v>
      </c>
      <c r="G209" s="20"/>
      <c r="H209" s="309" t="s">
        <v>37</v>
      </c>
      <c r="I209" s="309"/>
      <c r="J209" s="309"/>
      <c r="K209" s="74"/>
    </row>
    <row r="210" spans="2:11" ht="15" customHeight="1" x14ac:dyDescent="0.3">
      <c r="B210" s="73"/>
      <c r="C210" s="41"/>
      <c r="D210" s="41"/>
      <c r="E210" s="41"/>
      <c r="F210" s="34" t="s">
        <v>38</v>
      </c>
      <c r="G210" s="20"/>
      <c r="H210" s="309" t="s">
        <v>199</v>
      </c>
      <c r="I210" s="309"/>
      <c r="J210" s="309"/>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09" t="s">
        <v>200</v>
      </c>
      <c r="I212" s="309"/>
      <c r="J212" s="309"/>
      <c r="K212" s="74"/>
    </row>
    <row r="213" spans="2:11" ht="15" customHeight="1" x14ac:dyDescent="0.3">
      <c r="B213" s="73"/>
      <c r="C213" s="41"/>
      <c r="D213" s="41"/>
      <c r="E213" s="41"/>
      <c r="F213" s="34">
        <v>2</v>
      </c>
      <c r="G213" s="20"/>
      <c r="H213" s="309" t="s">
        <v>201</v>
      </c>
      <c r="I213" s="309"/>
      <c r="J213" s="309"/>
      <c r="K213" s="74"/>
    </row>
    <row r="214" spans="2:11" ht="15" customHeight="1" x14ac:dyDescent="0.3">
      <c r="B214" s="73"/>
      <c r="C214" s="41"/>
      <c r="D214" s="41"/>
      <c r="E214" s="41"/>
      <c r="F214" s="34">
        <v>3</v>
      </c>
      <c r="G214" s="20"/>
      <c r="H214" s="309" t="s">
        <v>202</v>
      </c>
      <c r="I214" s="309"/>
      <c r="J214" s="309"/>
      <c r="K214" s="74"/>
    </row>
    <row r="215" spans="2:11" ht="15" customHeight="1" x14ac:dyDescent="0.3">
      <c r="B215" s="73"/>
      <c r="C215" s="41"/>
      <c r="D215" s="41"/>
      <c r="E215" s="41"/>
      <c r="F215" s="34">
        <v>4</v>
      </c>
      <c r="G215" s="20"/>
      <c r="H215" s="309" t="s">
        <v>203</v>
      </c>
      <c r="I215" s="309"/>
      <c r="J215" s="309"/>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Rekapitulace stavby</vt:lpstr>
      <vt:lpstr>Vytápění</vt:lpstr>
      <vt:lpstr>VZT zař. 01</vt:lpstr>
      <vt:lpstr>VZT zař. 02</vt:lpstr>
      <vt:lpstr>VZT zař. 03</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2017-10-27T13:33:57Z</cp:lastPrinted>
  <dcterms:created xsi:type="dcterms:W3CDTF">2017-05-17T20:44:10Z</dcterms:created>
  <dcterms:modified xsi:type="dcterms:W3CDTF">2018-01-30T21:32:29Z</dcterms:modified>
</cp:coreProperties>
</file>